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570" windowWidth="28455" windowHeight="11955"/>
  </bookViews>
  <sheets>
    <sheet name="Документ" sheetId="2" r:id="rId1"/>
  </sheets>
  <definedNames>
    <definedName name="_xlnm.Print_Titles" localSheetId="0">Документ!$12:$14</definedName>
    <definedName name="_xlnm.Print_Area" localSheetId="0">Документ!$A$1:$G$154</definedName>
  </definedNames>
  <calcPr calcId="125725"/>
</workbook>
</file>

<file path=xl/calcChain.xml><?xml version="1.0" encoding="utf-8"?>
<calcChain xmlns="http://schemas.openxmlformats.org/spreadsheetml/2006/main">
  <c r="D146" i="2"/>
  <c r="D141" s="1"/>
  <c r="D107"/>
  <c r="D98" s="1"/>
  <c r="E107"/>
  <c r="E98" s="1"/>
  <c r="C107"/>
  <c r="C98" l="1"/>
  <c r="C146"/>
  <c r="C141" s="1"/>
  <c r="D152"/>
  <c r="E152"/>
  <c r="C152"/>
  <c r="E146"/>
  <c r="E141" s="1"/>
  <c r="D115"/>
  <c r="D114" s="1"/>
  <c r="E115"/>
  <c r="E114" s="1"/>
  <c r="C115"/>
  <c r="C114" s="1"/>
  <c r="D96"/>
  <c r="E96"/>
  <c r="C96"/>
  <c r="D77"/>
  <c r="E77"/>
  <c r="C77"/>
  <c r="D75"/>
  <c r="E75"/>
  <c r="C75"/>
  <c r="D73"/>
  <c r="E73"/>
  <c r="C73"/>
  <c r="D69"/>
  <c r="E69"/>
  <c r="C69"/>
  <c r="D67"/>
  <c r="E67"/>
  <c r="C67"/>
  <c r="D64"/>
  <c r="E64"/>
  <c r="C64"/>
  <c r="D62"/>
  <c r="E62"/>
  <c r="C62"/>
  <c r="D58"/>
  <c r="E58"/>
  <c r="C58"/>
  <c r="D55"/>
  <c r="E55"/>
  <c r="C55"/>
  <c r="D53"/>
  <c r="E53"/>
  <c r="C53"/>
  <c r="D49"/>
  <c r="E49"/>
  <c r="C49"/>
  <c r="D47"/>
  <c r="E47"/>
  <c r="C47"/>
  <c r="D44"/>
  <c r="E44"/>
  <c r="C44"/>
  <c r="D41"/>
  <c r="E41"/>
  <c r="C41"/>
  <c r="D17"/>
  <c r="D16" s="1"/>
  <c r="E17"/>
  <c r="E16" s="1"/>
  <c r="C17"/>
  <c r="C16" s="1"/>
  <c r="D33"/>
  <c r="E33"/>
  <c r="C33"/>
  <c r="D38"/>
  <c r="E38"/>
  <c r="C38"/>
  <c r="C95" l="1"/>
  <c r="C94" s="1"/>
  <c r="D95"/>
  <c r="D94" s="1"/>
  <c r="E95"/>
  <c r="E94" s="1"/>
  <c r="E57"/>
  <c r="D72"/>
  <c r="D46"/>
  <c r="D32"/>
  <c r="D40"/>
  <c r="C46"/>
  <c r="D52"/>
  <c r="E72"/>
  <c r="C57"/>
  <c r="D66"/>
  <c r="C72"/>
  <c r="C66"/>
  <c r="E66"/>
  <c r="C52"/>
  <c r="D57"/>
  <c r="E52"/>
  <c r="E46"/>
  <c r="E40"/>
  <c r="C40"/>
  <c r="E32"/>
  <c r="C32"/>
  <c r="C15" l="1"/>
  <c r="C154" s="1"/>
  <c r="E15"/>
  <c r="E154" s="1"/>
  <c r="D15"/>
  <c r="D154" s="1"/>
</calcChain>
</file>

<file path=xl/sharedStrings.xml><?xml version="1.0" encoding="utf-8"?>
<sst xmlns="http://schemas.openxmlformats.org/spreadsheetml/2006/main" count="291" uniqueCount="261">
  <si>
    <t xml:space="preserve">Объем поступлений доходов городского бюджета и межбюджетных трансфертов на 2026 год
 и на плановый период 2027 и 2028 годов
</t>
  </si>
  <si>
    <t>(рублей)</t>
  </si>
  <si>
    <t>Наименование</t>
  </si>
  <si>
    <t>Код бюджетной классификации Российской Федерации</t>
  </si>
  <si>
    <t>Утверждено на 2026 год</t>
  </si>
  <si>
    <t>Утверждено на 2027 год</t>
  </si>
  <si>
    <t>НАЛОГОВЫЕ И НЕНАЛОГОВЫЕ ДОХОДЫ</t>
  </si>
  <si>
    <t>00010000000000000 000</t>
  </si>
  <si>
    <t>00010100000000000 000</t>
  </si>
  <si>
    <t xml:space="preserve">    НАЛОГИ НА ПРИБЫЛЬ, ДОХОДЫ</t>
  </si>
  <si>
    <t xml:space="preserve">      Налог на доходы физических лиц</t>
  </si>
  <si>
    <t>00010102000000000 000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</si>
  <si>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</si>
  <si>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00010102010010000 110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</si>
  <si>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</si>
  <si>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00010102020010000 110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</si>
  <si>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</si>
  <si>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00010102021010000 110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</si>
  <si>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</si>
  <si>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00010102022010000 110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</si>
  <si>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</si>
  <si>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00010102030010000 110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</si>
  <si>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</si>
  <si>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00010102040010000 110</t>
  </si>
  <si>
    <t xml:space="preserve">        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</si>
  <si>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00010102080010000 110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</si>
  <si>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</si>
  <si>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00010102130010000 110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</si>
  <si>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</si>
  <si>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00010102140010000 110</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</si>
  <si>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</si>
  <si>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00010102150010000 110</t>
  </si>
  <si>
    <t xml:space="preserve">        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</si>
  <si>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00010102180010000 110</t>
  </si>
  <si>
    <t xml:space="preserve">        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</si>
  <si>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00010102200010000 110</t>
  </si>
  <si>
    <t xml:space="preserve">        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</si>
  <si>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00010102210010000 110</t>
  </si>
  <si>
    <t xml:space="preserve">        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</si>
  <si>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00010102230010000 110</t>
  </si>
  <si>
    <t>00010300000000000 000</t>
  </si>
  <si>
    <t xml:space="preserve">    НАЛОГИ НА ТОВАРЫ (РАБОТЫ, УСЛУГИ), РЕАЛИЗУЕМЫЕ НА ТЕРРИТОРИИ РОССИЙСКОЙ ФЕДЕРАЦИИ</t>
  </si>
  <si>
    <t xml:space="preserve">      Акцизы по подакцизным товарам (продукции), производимым на территории Российской Федерации</t>
  </si>
  <si>
    <t>00010302000000000 000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</si>
  <si>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</si>
  <si>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</si>
  <si>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</si>
  <si>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</si>
  <si>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</si>
  <si>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</si>
  <si>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</si>
  <si>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00010302261010000 110</t>
  </si>
  <si>
    <t>00010303000000000 000</t>
  </si>
  <si>
    <t xml:space="preserve">        Туристический налог</t>
  </si>
  <si>
    <t>00010303000010000 110</t>
  </si>
  <si>
    <t xml:space="preserve">  НАЛОГИ НА СОВОКУПНЫЙ ДОХОД</t>
  </si>
  <si>
    <t>00010500000000000 000</t>
  </si>
  <si>
    <t xml:space="preserve">      Налог, взимаемый в связи с применением упрощенной системы налогообложения</t>
  </si>
  <si>
    <t>00010501000000000 000</t>
  </si>
  <si>
    <t xml:space="preserve">        Налог, взимаемый с налогоплательщиков, выбравших в качестве объекта налогообложения доходы</t>
  </si>
  <si>
    <t>00010501011010000 110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</si>
  <si>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</si>
  <si>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00010501021010000 110</t>
  </si>
  <si>
    <t xml:space="preserve">      Налог, взимаемый в связи с применением патентной системы налогообложения</t>
  </si>
  <si>
    <t>00010504000000000 000</t>
  </si>
  <si>
    <t xml:space="preserve">        Налог, взимаемый в связи с применением патентной системы налогообложения, зачисляемый в бюджеты муниципальных округов</t>
  </si>
  <si>
    <t>00010504060020000 110</t>
  </si>
  <si>
    <t xml:space="preserve">  НАЛОГИ НА ИМУЩЕСТВО</t>
  </si>
  <si>
    <t>00010600000000000 000</t>
  </si>
  <si>
    <t xml:space="preserve">      Налог на имущество физических лиц</t>
  </si>
  <si>
    <t>00010601000000000 000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</si>
  <si>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</si>
  <si>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00010601020140000 110</t>
  </si>
  <si>
    <t xml:space="preserve">      Земельный налог</t>
  </si>
  <si>
    <t>00010606000000000 000</t>
  </si>
  <si>
    <t xml:space="preserve">        Земельный налог с организаций, обладающих земельным участком, расположенным в границах муниципальных округов</t>
  </si>
  <si>
    <t>00010606032140000 110</t>
  </si>
  <si>
    <t xml:space="preserve">        Земельный налог с физических лиц, обладающих земельным участком, расположенным в границах муниципальных округов</t>
  </si>
  <si>
    <t>00010606042140000 110</t>
  </si>
  <si>
    <t xml:space="preserve">  ГОСУДАРСТВЕННАЯ ПОШЛИНА</t>
  </si>
  <si>
    <t>00010800000000000 000</t>
  </si>
  <si>
    <t xml:space="preserve">      Государственная пошлина по делам, рассматриваемым в судах общей юрисдикции, мировыми судьями</t>
  </si>
  <si>
    <t>00010803000000000 000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</si>
  <si>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</si>
  <si>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00010803010010000 110</t>
  </si>
  <si>
    <t xml:space="preserve">      Государственная пошлина за государственную регистрацию, а также за совершение прочих юридически значимых действий</t>
  </si>
  <si>
    <t>00010807000000000 000</t>
  </si>
  <si>
    <t xml:space="preserve">        Государственная пошлина за выдачу разрешения на установку рекламной конструкции</t>
  </si>
  <si>
    <t>00010807150010000 110</t>
  </si>
  <si>
    <t xml:space="preserve">  ДОХОДЫ ОТ ИСПОЛЬЗОВАНИЯ ИМУЩЕСТВА, НАХОДЯЩЕГОСЯ В ГОСУДАРСТВЕННОЙ И МУНИЦИПАЛЬНОЙ СОБСТВЕННОСТИ</t>
  </si>
  <si>
    <t>00011100000000000 000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</si>
  <si>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</si>
  <si>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00011105000000000 000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</si>
  <si>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</si>
  <si>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00011105012140000 120</t>
  </si>
  <si>
    <t xml:space="preserve">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округов</t>
  </si>
  <si>
    <t>00011105027140000 120</t>
  </si>
  <si>
    <t xml:space="preserve">        Доходы от сдачи в аренду имущества, составляющего казну муниципальных округов (за исключением земельных участков)</t>
  </si>
  <si>
    <t>00011105074140000 120</t>
  </si>
  <si>
    <t xml:space="preserve">      Платежи от государственных и муниципальных унитарных предприятий</t>
  </si>
  <si>
    <t>00011107000000000 000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</si>
  <si>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</si>
  <si>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00011107014140000 120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</si>
  <si>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</si>
  <si>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00011109000000000 000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</si>
  <si>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</si>
  <si>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00011109044140000 120</t>
  </si>
  <si>
    <t>00011300000000000 000</t>
  </si>
  <si>
    <t xml:space="preserve">    ДОХОДЫ ОТ ОКАЗАНИЯ ПЛАТНЫХ УСЛУГ И КОМПЕНСАЦИИ ЗАТРАТ ГОСУДАРСТВА</t>
  </si>
  <si>
    <t xml:space="preserve">      Доходы от оказания платных услуг (работ)</t>
  </si>
  <si>
    <t>00011301000000000 000</t>
  </si>
  <si>
    <t xml:space="preserve">        Прочие доходы от оказания платных услуг (работ) получателями средств бюджетов муниципальных округов</t>
  </si>
  <si>
    <t>00011301994140000 130</t>
  </si>
  <si>
    <t xml:space="preserve">      Доходы от компенсации затрат государства</t>
  </si>
  <si>
    <t>00011302000000000 000</t>
  </si>
  <si>
    <t xml:space="preserve">        Доходы, поступающие в порядке возмещения расходов, понесенных в связи с эксплуатацией имущества муниципальных округов</t>
  </si>
  <si>
    <t>00011302064140000 130</t>
  </si>
  <si>
    <t xml:space="preserve">        Прочие доходы от компенсации затрат бюджетов муниципальных округов</t>
  </si>
  <si>
    <t>00011302994140000 130</t>
  </si>
  <si>
    <t xml:space="preserve">  ДОХОДЫ ОТ ПРОДАЖИ МАТЕРИАЛЬНЫХ И НЕМАТЕРИАЛЬНЫХ АКТИВОВ</t>
  </si>
  <si>
    <t>00011400000000000 000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</si>
  <si>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</si>
  <si>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00011402000000000 000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</si>
  <si>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</si>
  <si>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00011402043140000 410</t>
  </si>
  <si>
    <t xml:space="preserve">      Доходы от продажи земельных участков, находящихся в государственной и муниципальной собственности</t>
  </si>
  <si>
    <t>00011406000000000 000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</si>
  <si>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</si>
  <si>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00011406012140000 430</t>
  </si>
  <si>
    <t xml:space="preserve">  ШТРАФЫ, САНКЦИИ, ВОЗМЕЩЕНИЕ УЩЕРБА</t>
  </si>
  <si>
    <t>00011600000000000 000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</si>
  <si>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</si>
  <si>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</si>
  <si>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</si>
  <si>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</si>
  <si>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</si>
  <si>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</si>
  <si>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</si>
  <si>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</si>
  <si>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</si>
  <si>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</si>
  <si>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</si>
  <si>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</si>
  <si>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</si>
  <si>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</si>
  <si>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</si>
  <si>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</si>
  <si>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</si>
  <si>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</si>
  <si>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</si>
  <si>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</si>
  <si>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</si>
  <si>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</si>
  <si>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</si>
  <si>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</si>
  <si>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</si>
  <si>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</si>
  <si>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</si>
  <si>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00011607010140000 140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</si>
  <si>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</si>
  <si>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00011607090140000 140</t>
  </si>
  <si>
    <t xml:space="preserve">        Платежи в целях возмещения ущерба при расторжении муниципального контракта, финансируемого за счет средств муниципального дорожного фонда муниципального округа, в связи с односторонним отказом исполнителя (подрядчика) от его исполнения</t>
  </si>
  <si>
    <t>00011610082140000 140</t>
  </si>
  <si>
    <t>БЕЗВОЗМЕЗДНЫЕ ПОСТУПЛЕНИЯ</t>
  </si>
  <si>
    <t>00020000000000000 000</t>
  </si>
  <si>
    <t xml:space="preserve">  БЕЗВОЗМЕЗДНЫЕ ПОСТУПЛЕНИЯ ОТ ДРУГИХ БЮДЖЕТОВ БЮДЖЕТНОЙ СИСТЕМЫ РОССИЙСКОЙ ФЕДЕРАЦИИ</t>
  </si>
  <si>
    <t>00020200000000000 000</t>
  </si>
  <si>
    <t xml:space="preserve">    Дотации бюджетам бюджетной системы Российской Федерации</t>
  </si>
  <si>
    <t>00020210000000000 000</t>
  </si>
  <si>
    <t xml:space="preserve">        Дотации бюджетам муниципальных округов на выравнивание бюджетной обеспеченности из бюджета субъекта Российской Федерации</t>
  </si>
  <si>
    <t>00020215001140000 150</t>
  </si>
  <si>
    <t xml:space="preserve">    Субсидии бюджетам бюджетной системы Российской Федерации (межбюджетные субсидии)</t>
  </si>
  <si>
    <t>00020220000000000 000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</si>
  <si>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</si>
  <si>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00020220041140000 150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</si>
  <si>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</si>
  <si>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00020225304140000 150</t>
  </si>
  <si>
    <t xml:space="preserve">        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</si>
  <si>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00020225315140000 150</t>
  </si>
  <si>
    <t xml:space="preserve">        Субсидии бюджетам муниципальных округов на проведение комплексных кадастровых работ</t>
  </si>
  <si>
    <t>00020225511140000 150</t>
  </si>
  <si>
    <t xml:space="preserve">        Субсидии бюджетам муниципальных округов на развитие сети учреждений культурно-досугового типа</t>
  </si>
  <si>
    <t>00020225513140000 150</t>
  </si>
  <si>
    <t xml:space="preserve">        Субсидии бюджетам муниципальных округов на поддержку отрасли культуры</t>
  </si>
  <si>
    <t>00020225519140000 150</t>
  </si>
  <si>
    <t xml:space="preserve">        Субсидии бюджетам муниципальных округов на реализацию мероприятий по модернизации школьных систем образования</t>
  </si>
  <si>
    <t>00020225750140000 150</t>
  </si>
  <si>
    <t xml:space="preserve">        Субсидии бюджетам муниципальных округов на софинансирование капитальных вложений в объекты муниципальной собственности</t>
  </si>
  <si>
    <t>00020227111140000 150</t>
  </si>
  <si>
    <t xml:space="preserve">        Прочие субсидии бюджетам муниципальных округов</t>
  </si>
  <si>
    <t>00020229999140000 150</t>
  </si>
  <si>
    <t xml:space="preserve">    Субвенции бюджетам бюджетной системы Российской Федерации</t>
  </si>
  <si>
    <t>00020230000000000 000</t>
  </si>
  <si>
    <t xml:space="preserve">        Субвенции бюджетам муниципальных округов на выполнение передаваемых полномочий субъектов Российской Федерации</t>
  </si>
  <si>
    <t>00020230024140000 150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</si>
  <si>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</si>
  <si>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</si>
  <si>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</si>
  <si>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</si>
  <si>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</si>
  <si>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</si>
  <si>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</si>
  <si>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</si>
  <si>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</si>
  <si>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00020235120140000 150</t>
  </si>
  <si>
    <t xml:space="preserve">        Субвенции бюджетам муниципальных округов на государственную регистрацию актов гражданского состояния</t>
  </si>
  <si>
    <t>00020235930140000 150</t>
  </si>
  <si>
    <t xml:space="preserve">        Единая субвенция бюджетам муниципальных округов</t>
  </si>
  <si>
    <t>00020239998140000 150</t>
  </si>
  <si>
    <t xml:space="preserve">    Иные межбюджетные трансферты</t>
  </si>
  <si>
    <t>00020240000000000 000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</si>
  <si>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</si>
  <si>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</si>
  <si>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</si>
  <si>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00020245179140000 150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</si>
  <si>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</si>
  <si>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00020245303140000 150</t>
  </si>
  <si>
    <t xml:space="preserve">        Межбюджетные трансферты, передаваемые бюджетам муниципальных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</si>
  <si>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00020245424140000 150</t>
  </si>
  <si>
    <t xml:space="preserve">        Прочие межбюджетные трансферты, передаваемые бюджетам муниципальных округов</t>
  </si>
  <si>
    <t>00020249999140000 150</t>
  </si>
  <si>
    <t xml:space="preserve">  БЕЗВОЗМЕЗДНЫЕ ПОСТУПЛЕНИЯ ОТ НЕГОСУДАРСТВЕННЫХ ОРГАНИЗАЦИЙ</t>
  </si>
  <si>
    <t>00020400000000000 000</t>
  </si>
  <si>
    <t xml:space="preserve">        Прочие безвозмездные поступления от негосударственных организаций в бюджеты муниципальных округов</t>
  </si>
  <si>
    <t>00020404099140000 150</t>
  </si>
  <si>
    <t>Итого</t>
  </si>
  <si>
    <t>Утверждено на 2028 год</t>
  </si>
  <si>
    <t xml:space="preserve">       Туристический налог</t>
  </si>
  <si>
    <t>в том числе:</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</si>
  <si>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</si>
  <si>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 xml:space="preserve">      Субсидии из областного бюджета местным бюджетам на организацию отдыха детей Мурманской области в муниципальных образовательных организациях</t>
  </si>
  <si>
    <t xml:space="preserve">       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</si>
  <si>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</si>
  <si>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 xml:space="preserve">      Субсидии из областного бюджета местным бюджетам на софинансирование мероприятий по сносу объектов капитального строительства</t>
  </si>
  <si>
    <t xml:space="preserve">      Субвенции из областного бюджета местным бюджетам на возмещение расходов по гарантированному перечню услуг по погребению</t>
  </si>
  <si>
    <t xml:space="preserve">     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</si>
  <si>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 xml:space="preserve">     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</si>
  <si>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 xml:space="preserve">      Субвенции из областного бюджета местным бюджетам на обеспечение бесплатным питанием отдельных категорий обучающихся</t>
  </si>
  <si>
    <t xml:space="preserve">      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</si>
  <si>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 xml:space="preserve">     Субвенции из областного бюджета местным бюджетам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</si>
  <si>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 xml:space="preserve">      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</si>
  <si>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 xml:space="preserve">      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</si>
  <si>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 xml:space="preserve">      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</si>
  <si>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 xml:space="preserve">      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</si>
  <si>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 xml:space="preserve">      Субвенции из областного бюджета местным бюджетам на осуществление государственных полномочий Мурманской области по предоставлению многодетным семьям иной меры поддержки по обеспечению жилыми помещениями или дополнительной меры поддержки по обеспечению земельными участками</t>
  </si>
  <si>
    <t xml:space="preserve">      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муниципального округа и муниципального района отдельных государственных полномочий по сбору сведений для формирования и ведения торгового реестра</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</si>
  <si>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</si>
  <si>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      Субвенции из областного бюджета местным бюджетам на реализацию Закона Мурманской области "Об административных комиссиях"</t>
  </si>
  <si>
    <t xml:space="preserve">      Субвенции из областного бюджета местным бюджетам на осуществление деятельности по отлову и содержанию животных без владельцев</t>
  </si>
  <si>
    <t xml:space="preserve">      Субвенции из областного бюджета местным бюджетам на реализацию Закона Мурманской области "О комиссиях по делам несовершеннолетних и защите их прав в Мурманской области"</t>
  </si>
  <si>
    <t xml:space="preserve">      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</si>
  <si>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 xml:space="preserve">       Иные межбюджетные трансферты из областного бюджета местным бюджетам на обеспечение ежемесячных губернаторских поощрительных выплат руководителям, возглавившим муниципальное учреждение культуры или образования в сфере культуры, созданное путем реорганизации в форме присоединения (слияния)</t>
  </si>
  <si>
    <t xml:space="preserve">      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 осуществляющих управление в сфере образования, на территории которых проведены мероприятия по реорганизации образовательных организаций в форме присоединения (слияния), и руководителям, возглавившим муниципальную образовательную организацию, созданную путем реорганизации в форме присоединения (слияния)</t>
  </si>
  <si>
    <t xml:space="preserve">      Иной межбюджетный трансферт из областного бюджета местным бюджетам на обеспечение ежемесячных губернаторских поощрительных выплат руководителям спортивных школ</t>
  </si>
  <si>
    <t>Приложение № 3</t>
  </si>
  <si>
    <t>к решению Совета депутатов города Апатиты</t>
  </si>
  <si>
    <t xml:space="preserve">«О городском бюджете на 2026 год и на плановый период 2027 и 2028 годов» </t>
  </si>
  <si>
    <t>от 16.12.2025 № 197</t>
  </si>
  <si>
    <t>Приложение № 2</t>
  </si>
  <si>
    <t>от "____" ______2026 №_____</t>
  </si>
  <si>
    <t>".</t>
  </si>
</sst>
</file>

<file path=xl/styles.xml><?xml version="1.0" encoding="utf-8"?>
<styleSheet xmlns="http://schemas.openxmlformats.org/spreadsheetml/2006/main">
  <fonts count="13">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Times New Roman"/>
      <family val="1"/>
      <charset val="204"/>
    </font>
    <font>
      <sz val="10"/>
      <color rgb="FF000000"/>
      <name val="Times New Roman"/>
      <family val="1"/>
      <charset val="204"/>
    </font>
    <font>
      <b/>
      <sz val="12"/>
      <color rgb="FF000000"/>
      <name val="Times New Roman"/>
      <family val="1"/>
      <charset val="204"/>
    </font>
    <font>
      <b/>
      <sz val="10"/>
      <color rgb="FF000000"/>
      <name val="Times New Roman"/>
      <family val="1"/>
      <charset val="204"/>
    </font>
    <font>
      <i/>
      <sz val="10"/>
      <name val="Times New Roman"/>
      <family val="1"/>
      <charset val="204"/>
    </font>
    <font>
      <i/>
      <sz val="10"/>
      <color rgb="FF000000"/>
      <name val="Times New Roman"/>
      <family val="1"/>
      <charset val="204"/>
    </font>
    <font>
      <sz val="10"/>
      <name val="Arial Cyr"/>
      <charset val="204"/>
    </font>
    <font>
      <sz val="10"/>
      <name val="Times New Roman"/>
      <family val="1"/>
      <charset val="204"/>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27">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4" fontId="1" fillId="0"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1">
      <alignment horizontal="right" shrinkToFit="1"/>
    </xf>
    <xf numFmtId="0" fontId="11" fillId="0" borderId="1"/>
  </cellStyleXfs>
  <cellXfs count="59">
    <xf numFmtId="0" fontId="0" fillId="0" borderId="0" xfId="0"/>
    <xf numFmtId="0" fontId="5" fillId="5" borderId="0" xfId="0" applyFont="1" applyFill="1" applyProtection="1">
      <protection locked="0"/>
    </xf>
    <xf numFmtId="0" fontId="6" fillId="5" borderId="1" xfId="3" applyFont="1" applyFill="1" applyProtection="1"/>
    <xf numFmtId="0" fontId="6" fillId="5" borderId="5" xfId="9" applyFont="1" applyFill="1" applyProtection="1">
      <alignment horizontal="center" vertical="center" shrinkToFit="1"/>
    </xf>
    <xf numFmtId="0" fontId="6" fillId="5" borderId="5" xfId="10" applyFont="1" applyFill="1" applyProtection="1">
      <alignment horizontal="left" vertical="top" wrapText="1"/>
    </xf>
    <xf numFmtId="4" fontId="6" fillId="5" borderId="5" xfId="11" applyNumberFormat="1" applyFont="1" applyFill="1" applyProtection="1">
      <alignment horizontal="right" vertical="top" shrinkToFit="1"/>
    </xf>
    <xf numFmtId="4" fontId="6" fillId="5" borderId="5" xfId="12" applyNumberFormat="1" applyFont="1" applyFill="1" applyProtection="1">
      <alignment horizontal="right" vertical="top" shrinkToFit="1"/>
    </xf>
    <xf numFmtId="0" fontId="8" fillId="5" borderId="6" xfId="13" applyFont="1" applyFill="1" applyProtection="1">
      <alignment horizontal="left"/>
    </xf>
    <xf numFmtId="4" fontId="8" fillId="5" borderId="5" xfId="14" applyNumberFormat="1" applyFont="1" applyFill="1" applyProtection="1">
      <alignment horizontal="right" vertical="top" shrinkToFit="1"/>
    </xf>
    <xf numFmtId="0" fontId="6" fillId="5" borderId="7" xfId="15" applyFont="1" applyFill="1" applyProtection="1"/>
    <xf numFmtId="0" fontId="6" fillId="5" borderId="1" xfId="16" applyFont="1" applyFill="1" applyProtection="1">
      <alignment horizontal="left" wrapText="1"/>
    </xf>
    <xf numFmtId="0" fontId="8" fillId="5" borderId="5" xfId="10" applyFont="1" applyFill="1" applyProtection="1">
      <alignment horizontal="left" vertical="top" wrapText="1"/>
    </xf>
    <xf numFmtId="4" fontId="8" fillId="5" borderId="5" xfId="11" applyNumberFormat="1" applyFont="1" applyFill="1" applyProtection="1">
      <alignment horizontal="right" vertical="top" shrinkToFit="1"/>
    </xf>
    <xf numFmtId="0" fontId="6" fillId="5" borderId="5" xfId="10" applyNumberFormat="1" applyFont="1" applyFill="1" applyProtection="1">
      <alignment horizontal="left" vertical="top" wrapText="1"/>
    </xf>
    <xf numFmtId="0" fontId="9" fillId="5" borderId="8" xfId="0" applyFont="1" applyFill="1" applyBorder="1" applyAlignment="1">
      <alignment vertical="top" wrapText="1"/>
    </xf>
    <xf numFmtId="49" fontId="10" fillId="5" borderId="8" xfId="10" applyNumberFormat="1" applyFont="1" applyFill="1" applyBorder="1" applyAlignment="1" applyProtection="1">
      <alignment horizontal="center" vertical="top" wrapText="1"/>
    </xf>
    <xf numFmtId="4" fontId="10" fillId="5" borderId="5" xfId="12" applyNumberFormat="1" applyFont="1" applyFill="1" applyProtection="1">
      <alignment horizontal="right" vertical="top" shrinkToFit="1"/>
    </xf>
    <xf numFmtId="0" fontId="1" fillId="0" borderId="1" xfId="3" applyNumberFormat="1" applyProtection="1"/>
    <xf numFmtId="0" fontId="0" fillId="0" borderId="1" xfId="0" applyBorder="1" applyProtection="1">
      <protection locked="0"/>
    </xf>
    <xf numFmtId="4" fontId="10" fillId="5" borderId="9" xfId="12" applyNumberFormat="1" applyFont="1" applyFill="1" applyBorder="1" applyProtection="1">
      <alignment horizontal="right" vertical="top" shrinkToFit="1"/>
    </xf>
    <xf numFmtId="4" fontId="9" fillId="5" borderId="8" xfId="12" applyNumberFormat="1" applyFont="1" applyFill="1" applyBorder="1" applyProtection="1">
      <alignment horizontal="right" vertical="top" shrinkToFit="1"/>
    </xf>
    <xf numFmtId="0" fontId="6" fillId="5" borderId="5" xfId="10" applyNumberFormat="1" applyFont="1" applyFill="1" applyAlignment="1" applyProtection="1">
      <alignment horizontal="center" vertical="top" wrapText="1"/>
    </xf>
    <xf numFmtId="0" fontId="10" fillId="5" borderId="5" xfId="10" applyNumberFormat="1" applyFont="1" applyFill="1" applyAlignment="1" applyProtection="1">
      <alignment horizontal="center" vertical="top" wrapText="1"/>
    </xf>
    <xf numFmtId="0" fontId="9" fillId="5" borderId="10" xfId="0" applyFont="1" applyFill="1" applyBorder="1" applyAlignment="1">
      <alignment vertical="top" wrapText="1"/>
    </xf>
    <xf numFmtId="0" fontId="10" fillId="5" borderId="3" xfId="10" applyNumberFormat="1" applyFont="1" applyFill="1" applyBorder="1" applyAlignment="1" applyProtection="1">
      <alignment horizontal="center" vertical="top" wrapText="1"/>
    </xf>
    <xf numFmtId="4" fontId="9" fillId="5" borderId="10" xfId="12" applyNumberFormat="1" applyFont="1" applyFill="1" applyBorder="1" applyProtection="1">
      <alignment horizontal="right" vertical="top" shrinkToFit="1"/>
    </xf>
    <xf numFmtId="0" fontId="10" fillId="5" borderId="8" xfId="10" applyNumberFormat="1" applyFont="1" applyFill="1" applyBorder="1" applyAlignment="1" applyProtection="1">
      <alignment horizontal="center" vertical="top" wrapText="1"/>
    </xf>
    <xf numFmtId="0" fontId="10" fillId="5" borderId="10" xfId="10" applyNumberFormat="1" applyFont="1" applyFill="1" applyBorder="1" applyAlignment="1" applyProtection="1">
      <alignment horizontal="center" vertical="top" wrapText="1"/>
    </xf>
    <xf numFmtId="4" fontId="9" fillId="5" borderId="11" xfId="12" applyNumberFormat="1" applyFont="1" applyFill="1" applyBorder="1" applyProtection="1">
      <alignment horizontal="right" vertical="top" shrinkToFit="1"/>
    </xf>
    <xf numFmtId="0" fontId="10" fillId="5" borderId="8" xfId="10" applyNumberFormat="1" applyFont="1" applyFill="1" applyBorder="1" applyAlignment="1" applyProtection="1">
      <alignment horizontal="left" vertical="top" wrapText="1"/>
    </xf>
    <xf numFmtId="0" fontId="10" fillId="5" borderId="1" xfId="10" applyNumberFormat="1" applyFont="1" applyFill="1" applyBorder="1" applyAlignment="1" applyProtection="1">
      <alignment horizontal="left" vertical="top" wrapText="1"/>
    </xf>
    <xf numFmtId="0" fontId="10" fillId="5" borderId="6" xfId="10" applyNumberFormat="1" applyFont="1" applyFill="1" applyBorder="1" applyAlignment="1" applyProtection="1">
      <alignment horizontal="center" vertical="top" wrapText="1"/>
    </xf>
    <xf numFmtId="0" fontId="6" fillId="0" borderId="1" xfId="2" applyNumberFormat="1" applyFont="1" applyAlignment="1" applyProtection="1">
      <alignment vertical="top" wrapText="1"/>
    </xf>
    <xf numFmtId="0" fontId="6" fillId="0" borderId="1" xfId="2" applyFont="1" applyAlignment="1">
      <alignment horizontal="center" vertical="top" wrapText="1"/>
    </xf>
    <xf numFmtId="0" fontId="6" fillId="0" borderId="1" xfId="2" applyFont="1" applyAlignment="1">
      <alignment vertical="top" wrapText="1"/>
    </xf>
    <xf numFmtId="0" fontId="12" fillId="5" borderId="1" xfId="26" applyFont="1" applyFill="1" applyAlignment="1" applyProtection="1">
      <alignment horizontal="right"/>
      <protection locked="0"/>
    </xf>
    <xf numFmtId="0" fontId="6" fillId="0" borderId="1" xfId="2" applyNumberFormat="1" applyFont="1" applyProtection="1">
      <alignment horizontal="left" vertical="top" wrapText="1"/>
    </xf>
    <xf numFmtId="0" fontId="6" fillId="0" borderId="1" xfId="2" applyFont="1">
      <alignment horizontal="left" vertical="top" wrapText="1"/>
    </xf>
    <xf numFmtId="0" fontId="12" fillId="5" borderId="1" xfId="26" applyNumberFormat="1" applyFont="1" applyFill="1" applyAlignment="1">
      <alignment horizontal="right"/>
    </xf>
    <xf numFmtId="0" fontId="2" fillId="0" borderId="1" xfId="5" applyNumberFormat="1" applyProtection="1">
      <alignment horizontal="center"/>
    </xf>
    <xf numFmtId="0" fontId="1" fillId="0" borderId="1" xfId="7" applyNumberFormat="1" applyProtection="1">
      <alignment horizontal="right"/>
    </xf>
    <xf numFmtId="0" fontId="7" fillId="0" borderId="1" xfId="4" applyNumberFormat="1" applyFont="1" applyProtection="1">
      <alignment horizontal="center" wrapText="1"/>
    </xf>
    <xf numFmtId="0" fontId="7" fillId="0" borderId="1" xfId="4" applyFont="1">
      <alignment horizontal="center" wrapText="1"/>
    </xf>
    <xf numFmtId="0" fontId="6" fillId="5" borderId="1" xfId="16" applyFont="1" applyFill="1" applyProtection="1">
      <alignment horizontal="left" wrapText="1"/>
    </xf>
    <xf numFmtId="0" fontId="6" fillId="5" borderId="1" xfId="16" applyFont="1" applyFill="1">
      <alignment horizontal="left" wrapText="1"/>
    </xf>
    <xf numFmtId="0" fontId="7" fillId="0" borderId="1" xfId="4" applyNumberFormat="1" applyFont="1" applyProtection="1">
      <alignment horizontal="center" wrapText="1"/>
    </xf>
    <xf numFmtId="0" fontId="7" fillId="0" borderId="1" xfId="4" applyFont="1">
      <alignment horizontal="center" wrapText="1"/>
    </xf>
    <xf numFmtId="0" fontId="6" fillId="0" borderId="1" xfId="7" applyNumberFormat="1" applyFont="1" applyProtection="1">
      <alignment horizontal="right"/>
    </xf>
    <xf numFmtId="0" fontId="6" fillId="0" borderId="1" xfId="7" applyFont="1">
      <alignment horizontal="right"/>
    </xf>
    <xf numFmtId="0" fontId="12" fillId="0" borderId="1" xfId="1" applyNumberFormat="1" applyFont="1" applyBorder="1" applyProtection="1">
      <alignment horizontal="right"/>
    </xf>
    <xf numFmtId="0" fontId="12" fillId="0" borderId="1" xfId="1" applyFont="1" applyBorder="1">
      <alignment horizontal="right"/>
    </xf>
    <xf numFmtId="0" fontId="6" fillId="0" borderId="1" xfId="2" applyNumberFormat="1" applyFont="1" applyAlignment="1" applyProtection="1">
      <alignment horizontal="right" vertical="top" wrapText="1"/>
    </xf>
    <xf numFmtId="0" fontId="6" fillId="0" borderId="1" xfId="2" applyFont="1" applyAlignment="1">
      <alignment horizontal="right" vertical="top" wrapText="1"/>
    </xf>
    <xf numFmtId="0" fontId="8" fillId="0" borderId="1" xfId="5" applyNumberFormat="1" applyFont="1" applyProtection="1">
      <alignment horizontal="center"/>
    </xf>
    <xf numFmtId="0" fontId="8" fillId="0" borderId="1" xfId="5" applyFont="1">
      <alignment horizontal="center"/>
    </xf>
    <xf numFmtId="0" fontId="6" fillId="5" borderId="2" xfId="8" applyFont="1" applyFill="1" applyProtection="1">
      <alignment horizontal="center" vertical="center" wrapText="1"/>
    </xf>
    <xf numFmtId="0" fontId="6" fillId="5" borderId="2" xfId="8" applyFont="1" applyFill="1">
      <alignment horizontal="center" vertical="center" wrapText="1"/>
    </xf>
    <xf numFmtId="0" fontId="6" fillId="5" borderId="3" xfId="8" applyFont="1" applyFill="1" applyBorder="1" applyProtection="1">
      <alignment horizontal="center" vertical="center" wrapText="1"/>
    </xf>
    <xf numFmtId="0" fontId="6" fillId="5" borderId="4" xfId="8" applyFont="1" applyFill="1" applyBorder="1" applyProtection="1">
      <alignment horizontal="center" vertical="center" wrapText="1"/>
    </xf>
  </cellXfs>
  <cellStyles count="27">
    <cellStyle name="br" xfId="19"/>
    <cellStyle name="col" xfId="18"/>
    <cellStyle name="dtrow" xfId="1"/>
    <cellStyle name="style0" xfId="20"/>
    <cellStyle name="td" xfId="21"/>
    <cellStyle name="tr" xfId="17"/>
    <cellStyle name="xl21" xfId="22"/>
    <cellStyle name="xl22" xfId="8"/>
    <cellStyle name="xl23" xfId="9"/>
    <cellStyle name="xl24" xfId="13"/>
    <cellStyle name="xl25" xfId="15"/>
    <cellStyle name="xl26" xfId="2"/>
    <cellStyle name="xl27" xfId="4"/>
    <cellStyle name="xl28" xfId="5"/>
    <cellStyle name="xl29" xfId="6"/>
    <cellStyle name="xl30" xfId="7"/>
    <cellStyle name="xl31" xfId="14"/>
    <cellStyle name="xl32" xfId="3"/>
    <cellStyle name="xl33" xfId="16"/>
    <cellStyle name="xl34" xfId="10"/>
    <cellStyle name="xl35" xfId="23"/>
    <cellStyle name="xl36" xfId="11"/>
    <cellStyle name="xl37" xfId="24"/>
    <cellStyle name="xl38" xfId="12"/>
    <cellStyle name="xl39" xfId="25"/>
    <cellStyle name="Обычный" xfId="0" builtinId="0"/>
    <cellStyle name="Обычный 2" xfId="26"/>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56"/>
  <sheetViews>
    <sheetView showGridLines="0" tabSelected="1" zoomScaleSheetLayoutView="100" workbookViewId="0">
      <pane ySplit="14" topLeftCell="A150" activePane="bottomLeft" state="frozen"/>
      <selection pane="bottomLeft" activeCell="A9" sqref="A9:E9"/>
    </sheetView>
  </sheetViews>
  <sheetFormatPr defaultRowHeight="15" outlineLevelRow="4"/>
  <cols>
    <col min="1" max="1" width="40" style="1" customWidth="1"/>
    <col min="2" max="2" width="23.28515625" style="1" customWidth="1"/>
    <col min="3" max="5" width="16.7109375" style="1" customWidth="1"/>
    <col min="6" max="7" width="0.140625" style="1" customWidth="1"/>
    <col min="8" max="16384" width="9.140625" style="1"/>
  </cols>
  <sheetData>
    <row r="1" spans="1:7" s="18" customFormat="1" ht="12.75" customHeight="1">
      <c r="A1" s="49" t="s">
        <v>258</v>
      </c>
      <c r="B1" s="50"/>
      <c r="C1" s="50"/>
      <c r="D1" s="50"/>
      <c r="E1" s="50"/>
    </row>
    <row r="2" spans="1:7" s="18" customFormat="1">
      <c r="A2" s="51" t="s">
        <v>255</v>
      </c>
      <c r="B2" s="52"/>
      <c r="C2" s="52"/>
      <c r="D2" s="52"/>
      <c r="E2" s="52"/>
      <c r="F2" s="17"/>
      <c r="G2" s="17"/>
    </row>
    <row r="3" spans="1:7" s="18" customFormat="1" ht="17.25" customHeight="1">
      <c r="A3" s="51" t="s">
        <v>259</v>
      </c>
      <c r="B3" s="52"/>
      <c r="C3" s="52"/>
      <c r="D3" s="52"/>
      <c r="E3" s="52"/>
      <c r="F3" s="39"/>
      <c r="G3" s="39"/>
    </row>
    <row r="4" spans="1:7" s="18" customFormat="1" ht="15.75" customHeight="1">
      <c r="A4" s="53"/>
      <c r="B4" s="54"/>
      <c r="C4" s="54"/>
      <c r="D4" s="54"/>
      <c r="E4" s="54"/>
      <c r="F4" s="39"/>
      <c r="G4" s="39"/>
    </row>
    <row r="5" spans="1:7" s="18" customFormat="1">
      <c r="A5" s="32"/>
      <c r="B5" s="33"/>
      <c r="C5" s="34"/>
      <c r="D5" s="34"/>
      <c r="E5" s="35" t="s">
        <v>254</v>
      </c>
      <c r="F5" s="17"/>
      <c r="G5" s="17"/>
    </row>
    <row r="6" spans="1:7" s="18" customFormat="1">
      <c r="A6" s="36"/>
      <c r="B6" s="33"/>
      <c r="C6" s="37"/>
      <c r="D6" s="37"/>
      <c r="E6" s="35" t="s">
        <v>255</v>
      </c>
      <c r="F6" s="17"/>
      <c r="G6" s="17"/>
    </row>
    <row r="7" spans="1:7" s="18" customFormat="1">
      <c r="A7" s="36"/>
      <c r="B7" s="33"/>
      <c r="C7" s="37"/>
      <c r="D7" s="37"/>
      <c r="E7" s="38" t="s">
        <v>256</v>
      </c>
      <c r="F7" s="17"/>
      <c r="G7" s="17"/>
    </row>
    <row r="8" spans="1:7" s="18" customFormat="1">
      <c r="A8" s="36"/>
      <c r="B8" s="33"/>
      <c r="C8" s="37"/>
      <c r="D8" s="37"/>
      <c r="E8" s="35" t="s">
        <v>257</v>
      </c>
      <c r="F8" s="17"/>
      <c r="G8" s="17"/>
    </row>
    <row r="9" spans="1:7" s="18" customFormat="1" ht="63.2" customHeight="1">
      <c r="A9" s="45" t="s">
        <v>0</v>
      </c>
      <c r="B9" s="46"/>
      <c r="C9" s="46"/>
      <c r="D9" s="46"/>
      <c r="E9" s="46"/>
      <c r="F9" s="39"/>
      <c r="G9" s="39"/>
    </row>
    <row r="10" spans="1:7" s="18" customFormat="1" ht="14.25" customHeight="1">
      <c r="A10" s="41"/>
      <c r="B10" s="42"/>
      <c r="C10" s="42"/>
      <c r="D10" s="42"/>
      <c r="E10" s="42"/>
      <c r="F10" s="39"/>
      <c r="G10" s="39"/>
    </row>
    <row r="11" spans="1:7" s="18" customFormat="1" ht="12.75" customHeight="1">
      <c r="A11" s="47" t="s">
        <v>1</v>
      </c>
      <c r="B11" s="48"/>
      <c r="C11" s="48"/>
      <c r="D11" s="48"/>
      <c r="E11" s="48"/>
      <c r="F11" s="40"/>
      <c r="G11" s="40"/>
    </row>
    <row r="12" spans="1:7" ht="36.200000000000003" customHeight="1">
      <c r="A12" s="55" t="s">
        <v>2</v>
      </c>
      <c r="B12" s="57" t="s">
        <v>3</v>
      </c>
      <c r="C12" s="55" t="s">
        <v>4</v>
      </c>
      <c r="D12" s="55" t="s">
        <v>5</v>
      </c>
      <c r="E12" s="55" t="s">
        <v>226</v>
      </c>
      <c r="F12" s="2"/>
      <c r="G12" s="2"/>
    </row>
    <row r="13" spans="1:7">
      <c r="A13" s="56"/>
      <c r="B13" s="58"/>
      <c r="C13" s="56"/>
      <c r="D13" s="56"/>
      <c r="E13" s="56"/>
      <c r="F13" s="2"/>
      <c r="G13" s="2"/>
    </row>
    <row r="14" spans="1:7" ht="12.75" customHeight="1">
      <c r="A14" s="3">
        <v>1</v>
      </c>
      <c r="B14" s="3">
        <v>2</v>
      </c>
      <c r="C14" s="3">
        <v>3</v>
      </c>
      <c r="D14" s="3">
        <v>4</v>
      </c>
      <c r="E14" s="3">
        <v>5</v>
      </c>
      <c r="F14" s="2"/>
      <c r="G14" s="2"/>
    </row>
    <row r="15" spans="1:7">
      <c r="A15" s="11" t="s">
        <v>6</v>
      </c>
      <c r="B15" s="11" t="s">
        <v>7</v>
      </c>
      <c r="C15" s="12">
        <f>C16+C32+C40+C46+C52+C57+C66+C72+C77</f>
        <v>1512361947.4300001</v>
      </c>
      <c r="D15" s="12">
        <f t="shared" ref="D15:E15" si="0">D16+D32+D40+D46+D52+D57+D66+D72+D77</f>
        <v>1566203373.28</v>
      </c>
      <c r="E15" s="12">
        <f t="shared" si="0"/>
        <v>1634018623.3799999</v>
      </c>
      <c r="F15" s="2"/>
    </row>
    <row r="16" spans="1:7" outlineLevel="2">
      <c r="A16" s="11" t="s">
        <v>9</v>
      </c>
      <c r="B16" s="11" t="s">
        <v>8</v>
      </c>
      <c r="C16" s="12">
        <f>C17</f>
        <v>828665658.88</v>
      </c>
      <c r="D16" s="12">
        <f t="shared" ref="D16:E16" si="1">D17</f>
        <v>867675459.04999995</v>
      </c>
      <c r="E16" s="12">
        <f t="shared" si="1"/>
        <v>910452134.78999996</v>
      </c>
      <c r="F16" s="2"/>
    </row>
    <row r="17" spans="1:6" outlineLevel="3">
      <c r="A17" s="4" t="s">
        <v>10</v>
      </c>
      <c r="B17" s="4" t="s">
        <v>11</v>
      </c>
      <c r="C17" s="5">
        <f>SUM(C18:C31)</f>
        <v>828665658.88</v>
      </c>
      <c r="D17" s="5">
        <f t="shared" ref="D17:E17" si="2">SUM(D18:D31)</f>
        <v>867675459.04999995</v>
      </c>
      <c r="E17" s="5">
        <f t="shared" si="2"/>
        <v>910452134.78999996</v>
      </c>
      <c r="F17" s="2"/>
    </row>
    <row r="18" spans="1:6" ht="242.25" outlineLevel="4">
      <c r="A18" s="4" t="s">
        <v>12</v>
      </c>
      <c r="B18" s="4" t="s">
        <v>13</v>
      </c>
      <c r="C18" s="6">
        <v>476994417.88</v>
      </c>
      <c r="D18" s="6">
        <v>507999055.05000001</v>
      </c>
      <c r="E18" s="6">
        <v>542542990.78999996</v>
      </c>
      <c r="F18" s="2"/>
    </row>
    <row r="19" spans="1:6" ht="178.5" outlineLevel="4">
      <c r="A19" s="4" t="s">
        <v>14</v>
      </c>
      <c r="B19" s="4" t="s">
        <v>15</v>
      </c>
      <c r="C19" s="6">
        <v>959880</v>
      </c>
      <c r="D19" s="6">
        <v>1034436</v>
      </c>
      <c r="E19" s="6">
        <v>1114783</v>
      </c>
      <c r="F19" s="2"/>
    </row>
    <row r="20" spans="1:6" ht="165.75" outlineLevel="4">
      <c r="A20" s="4" t="s">
        <v>16</v>
      </c>
      <c r="B20" s="4" t="s">
        <v>17</v>
      </c>
      <c r="C20" s="6">
        <v>81380</v>
      </c>
      <c r="D20" s="6">
        <v>83007</v>
      </c>
      <c r="E20" s="6">
        <v>84667</v>
      </c>
      <c r="F20" s="2"/>
    </row>
    <row r="21" spans="1:6" ht="165.75" outlineLevel="4">
      <c r="A21" s="4" t="s">
        <v>18</v>
      </c>
      <c r="B21" s="4" t="s">
        <v>19</v>
      </c>
      <c r="C21" s="6">
        <v>330</v>
      </c>
      <c r="D21" s="6">
        <v>337</v>
      </c>
      <c r="E21" s="6">
        <v>344</v>
      </c>
      <c r="F21" s="2"/>
    </row>
    <row r="22" spans="1:6" ht="165.75" outlineLevel="4">
      <c r="A22" s="4" t="s">
        <v>20</v>
      </c>
      <c r="B22" s="4" t="s">
        <v>21</v>
      </c>
      <c r="C22" s="6">
        <v>8508831</v>
      </c>
      <c r="D22" s="6">
        <v>9169731</v>
      </c>
      <c r="E22" s="6">
        <v>9881964</v>
      </c>
      <c r="F22" s="2"/>
    </row>
    <row r="23" spans="1:6" ht="102" outlineLevel="4">
      <c r="A23" s="4" t="s">
        <v>22</v>
      </c>
      <c r="B23" s="4" t="s">
        <v>23</v>
      </c>
      <c r="C23" s="6">
        <v>2437590</v>
      </c>
      <c r="D23" s="6">
        <v>2626923</v>
      </c>
      <c r="E23" s="6">
        <v>2830962</v>
      </c>
      <c r="F23" s="2"/>
    </row>
    <row r="24" spans="1:6" ht="344.25" outlineLevel="4">
      <c r="A24" s="4" t="s">
        <v>24</v>
      </c>
      <c r="B24" s="4" t="s">
        <v>25</v>
      </c>
      <c r="C24" s="6">
        <v>2083740</v>
      </c>
      <c r="D24" s="6">
        <v>2245588</v>
      </c>
      <c r="E24" s="6">
        <v>2420008</v>
      </c>
      <c r="F24" s="2"/>
    </row>
    <row r="25" spans="1:6" ht="127.5" outlineLevel="4">
      <c r="A25" s="4" t="s">
        <v>26</v>
      </c>
      <c r="B25" s="4" t="s">
        <v>27</v>
      </c>
      <c r="C25" s="6">
        <v>9565190</v>
      </c>
      <c r="D25" s="6">
        <v>9842581</v>
      </c>
      <c r="E25" s="6">
        <v>10128016</v>
      </c>
      <c r="F25" s="2"/>
    </row>
    <row r="26" spans="1:6" ht="127.5" outlineLevel="4">
      <c r="A26" s="4" t="s">
        <v>28</v>
      </c>
      <c r="B26" s="4" t="s">
        <v>29</v>
      </c>
      <c r="C26" s="6">
        <v>8842214</v>
      </c>
      <c r="D26" s="6">
        <v>9098638</v>
      </c>
      <c r="E26" s="6">
        <v>9362498</v>
      </c>
      <c r="F26" s="2"/>
    </row>
    <row r="27" spans="1:6" ht="331.5" outlineLevel="4">
      <c r="A27" s="4" t="s">
        <v>30</v>
      </c>
      <c r="B27" s="4" t="s">
        <v>31</v>
      </c>
      <c r="C27" s="6">
        <v>449022</v>
      </c>
      <c r="D27" s="6">
        <v>458002</v>
      </c>
      <c r="E27" s="6">
        <v>467162</v>
      </c>
      <c r="F27" s="2"/>
    </row>
    <row r="28" spans="1:6" ht="204" outlineLevel="4">
      <c r="A28" s="4" t="s">
        <v>32</v>
      </c>
      <c r="B28" s="4" t="s">
        <v>33</v>
      </c>
      <c r="C28" s="6">
        <v>31768</v>
      </c>
      <c r="D28" s="6">
        <v>31768</v>
      </c>
      <c r="E28" s="6">
        <v>31768</v>
      </c>
      <c r="F28" s="2"/>
    </row>
    <row r="29" spans="1:6" ht="89.25" outlineLevel="4">
      <c r="A29" s="4" t="s">
        <v>34</v>
      </c>
      <c r="B29" s="4" t="s">
        <v>35</v>
      </c>
      <c r="C29" s="6">
        <v>6455</v>
      </c>
      <c r="D29" s="6">
        <v>6455</v>
      </c>
      <c r="E29" s="6">
        <v>6455</v>
      </c>
      <c r="F29" s="2"/>
    </row>
    <row r="30" spans="1:6" ht="63.75" outlineLevel="4">
      <c r="A30" s="4" t="s">
        <v>36</v>
      </c>
      <c r="B30" s="4" t="s">
        <v>37</v>
      </c>
      <c r="C30" s="6">
        <v>318574643</v>
      </c>
      <c r="D30" s="6">
        <v>324946136</v>
      </c>
      <c r="E30" s="6">
        <v>331445059</v>
      </c>
      <c r="F30" s="2"/>
    </row>
    <row r="31" spans="1:6" ht="76.5" outlineLevel="4">
      <c r="A31" s="4" t="s">
        <v>38</v>
      </c>
      <c r="B31" s="4" t="s">
        <v>39</v>
      </c>
      <c r="C31" s="6">
        <v>130198</v>
      </c>
      <c r="D31" s="6">
        <v>132802</v>
      </c>
      <c r="E31" s="6">
        <v>135458</v>
      </c>
      <c r="F31" s="2"/>
    </row>
    <row r="32" spans="1:6" ht="38.25" outlineLevel="2">
      <c r="A32" s="11" t="s">
        <v>41</v>
      </c>
      <c r="B32" s="11" t="s">
        <v>40</v>
      </c>
      <c r="C32" s="12">
        <f>C33+C38</f>
        <v>14329226.629999999</v>
      </c>
      <c r="D32" s="12">
        <f t="shared" ref="D32:E32" si="3">D33+D38</f>
        <v>20205051.310000002</v>
      </c>
      <c r="E32" s="12">
        <f t="shared" si="3"/>
        <v>22917721.710000001</v>
      </c>
      <c r="F32" s="2"/>
    </row>
    <row r="33" spans="1:6" ht="38.25" outlineLevel="3">
      <c r="A33" s="4" t="s">
        <v>42</v>
      </c>
      <c r="B33" s="4" t="s">
        <v>43</v>
      </c>
      <c r="C33" s="5">
        <f>C34+C35+C36+C37</f>
        <v>10861790.629999999</v>
      </c>
      <c r="D33" s="5">
        <f t="shared" ref="D33:E33" si="4">D34+D35+D36+D37</f>
        <v>14619355.310000001</v>
      </c>
      <c r="E33" s="5">
        <f t="shared" si="4"/>
        <v>15130422.709999999</v>
      </c>
      <c r="F33" s="2"/>
    </row>
    <row r="34" spans="1:6" ht="127.5" outlineLevel="4">
      <c r="A34" s="4" t="s">
        <v>44</v>
      </c>
      <c r="B34" s="4" t="s">
        <v>45</v>
      </c>
      <c r="C34" s="6">
        <v>5683637.8099999996</v>
      </c>
      <c r="D34" s="6">
        <v>7640352.3099999996</v>
      </c>
      <c r="E34" s="6">
        <v>7894994.5199999996</v>
      </c>
      <c r="F34" s="2"/>
    </row>
    <row r="35" spans="1:6" ht="153" outlineLevel="4">
      <c r="A35" s="4" t="s">
        <v>46</v>
      </c>
      <c r="B35" s="4" t="s">
        <v>47</v>
      </c>
      <c r="C35" s="6">
        <v>27761.68</v>
      </c>
      <c r="D35" s="6">
        <v>37251.949999999997</v>
      </c>
      <c r="E35" s="6">
        <v>38458.42</v>
      </c>
      <c r="F35" s="2"/>
    </row>
    <row r="36" spans="1:6" ht="140.25" outlineLevel="4">
      <c r="A36" s="4" t="s">
        <v>48</v>
      </c>
      <c r="B36" s="4" t="s">
        <v>49</v>
      </c>
      <c r="C36" s="6">
        <v>5497642</v>
      </c>
      <c r="D36" s="6">
        <v>7389838.9000000004</v>
      </c>
      <c r="E36" s="6">
        <v>7641783.8700000001</v>
      </c>
      <c r="F36" s="2"/>
    </row>
    <row r="37" spans="1:6" ht="140.25" outlineLevel="4">
      <c r="A37" s="4" t="s">
        <v>50</v>
      </c>
      <c r="B37" s="4" t="s">
        <v>51</v>
      </c>
      <c r="C37" s="6">
        <v>-347250.86</v>
      </c>
      <c r="D37" s="6">
        <v>-448087.85</v>
      </c>
      <c r="E37" s="6">
        <v>-444814.1</v>
      </c>
      <c r="F37" s="2"/>
    </row>
    <row r="38" spans="1:6" outlineLevel="3">
      <c r="A38" s="4" t="s">
        <v>227</v>
      </c>
      <c r="B38" s="4" t="s">
        <v>52</v>
      </c>
      <c r="C38" s="5">
        <f>C39</f>
        <v>3467436</v>
      </c>
      <c r="D38" s="5">
        <f t="shared" ref="D38:E38" si="5">D39</f>
        <v>5585696</v>
      </c>
      <c r="E38" s="5">
        <f t="shared" si="5"/>
        <v>7787299</v>
      </c>
      <c r="F38" s="2"/>
    </row>
    <row r="39" spans="1:6" outlineLevel="4">
      <c r="A39" s="4" t="s">
        <v>53</v>
      </c>
      <c r="B39" s="4" t="s">
        <v>54</v>
      </c>
      <c r="C39" s="6">
        <v>3467436</v>
      </c>
      <c r="D39" s="6">
        <v>5585696</v>
      </c>
      <c r="E39" s="6">
        <v>7787299</v>
      </c>
      <c r="F39" s="2"/>
    </row>
    <row r="40" spans="1:6" outlineLevel="1">
      <c r="A40" s="11" t="s">
        <v>55</v>
      </c>
      <c r="B40" s="11" t="s">
        <v>56</v>
      </c>
      <c r="C40" s="12">
        <f>C41+C44</f>
        <v>123977983</v>
      </c>
      <c r="D40" s="12">
        <f t="shared" ref="D40:E40" si="6">D41+D44</f>
        <v>141736383</v>
      </c>
      <c r="E40" s="12">
        <f t="shared" si="6"/>
        <v>161016360</v>
      </c>
      <c r="F40" s="2"/>
    </row>
    <row r="41" spans="1:6" ht="25.5" outlineLevel="3">
      <c r="A41" s="4" t="s">
        <v>57</v>
      </c>
      <c r="B41" s="4" t="s">
        <v>58</v>
      </c>
      <c r="C41" s="5">
        <f>C42+C43</f>
        <v>116089973</v>
      </c>
      <c r="D41" s="5">
        <f t="shared" ref="D41:E41" si="7">D42+D43</f>
        <v>133480924</v>
      </c>
      <c r="E41" s="5">
        <f t="shared" si="7"/>
        <v>152370845</v>
      </c>
      <c r="F41" s="2"/>
    </row>
    <row r="42" spans="1:6" ht="38.25" outlineLevel="4">
      <c r="A42" s="4" t="s">
        <v>59</v>
      </c>
      <c r="B42" s="4" t="s">
        <v>60</v>
      </c>
      <c r="C42" s="6">
        <v>102187033</v>
      </c>
      <c r="D42" s="6">
        <v>118393107</v>
      </c>
      <c r="E42" s="6">
        <v>136005720</v>
      </c>
      <c r="F42" s="2"/>
    </row>
    <row r="43" spans="1:6" ht="76.5" outlineLevel="4">
      <c r="A43" s="4" t="s">
        <v>61</v>
      </c>
      <c r="B43" s="4" t="s">
        <v>62</v>
      </c>
      <c r="C43" s="6">
        <v>13902940</v>
      </c>
      <c r="D43" s="6">
        <v>15087817</v>
      </c>
      <c r="E43" s="6">
        <v>16365125</v>
      </c>
      <c r="F43" s="2"/>
    </row>
    <row r="44" spans="1:6" ht="25.5" outlineLevel="3">
      <c r="A44" s="4" t="s">
        <v>63</v>
      </c>
      <c r="B44" s="4" t="s">
        <v>64</v>
      </c>
      <c r="C44" s="5">
        <f>C45</f>
        <v>7888010</v>
      </c>
      <c r="D44" s="5">
        <f t="shared" ref="D44:E44" si="8">D45</f>
        <v>8255459</v>
      </c>
      <c r="E44" s="5">
        <f t="shared" si="8"/>
        <v>8645515</v>
      </c>
      <c r="F44" s="2"/>
    </row>
    <row r="45" spans="1:6" ht="51" outlineLevel="4">
      <c r="A45" s="4" t="s">
        <v>65</v>
      </c>
      <c r="B45" s="4" t="s">
        <v>66</v>
      </c>
      <c r="C45" s="6">
        <v>7888010</v>
      </c>
      <c r="D45" s="6">
        <v>8255459</v>
      </c>
      <c r="E45" s="6">
        <v>8645515</v>
      </c>
      <c r="F45" s="2"/>
    </row>
    <row r="46" spans="1:6" outlineLevel="1">
      <c r="A46" s="11" t="s">
        <v>67</v>
      </c>
      <c r="B46" s="11" t="s">
        <v>68</v>
      </c>
      <c r="C46" s="12">
        <f>C47+C49</f>
        <v>147094449</v>
      </c>
      <c r="D46" s="12">
        <f t="shared" ref="D46:E46" si="9">D47+D49</f>
        <v>149211053</v>
      </c>
      <c r="E46" s="12">
        <f t="shared" si="9"/>
        <v>151365863</v>
      </c>
      <c r="F46" s="2"/>
    </row>
    <row r="47" spans="1:6" outlineLevel="3">
      <c r="A47" s="4" t="s">
        <v>69</v>
      </c>
      <c r="B47" s="4" t="s">
        <v>70</v>
      </c>
      <c r="C47" s="5">
        <f>C48</f>
        <v>55018935</v>
      </c>
      <c r="D47" s="5">
        <f t="shared" ref="D47:E47" si="10">D48</f>
        <v>55294029</v>
      </c>
      <c r="E47" s="5">
        <f t="shared" si="10"/>
        <v>55570499</v>
      </c>
      <c r="F47" s="2"/>
    </row>
    <row r="48" spans="1:6" ht="51" outlineLevel="4">
      <c r="A48" s="4" t="s">
        <v>71</v>
      </c>
      <c r="B48" s="4" t="s">
        <v>72</v>
      </c>
      <c r="C48" s="6">
        <v>55018935</v>
      </c>
      <c r="D48" s="6">
        <v>55294029</v>
      </c>
      <c r="E48" s="6">
        <v>55570499</v>
      </c>
      <c r="F48" s="2"/>
    </row>
    <row r="49" spans="1:6" outlineLevel="3">
      <c r="A49" s="4" t="s">
        <v>73</v>
      </c>
      <c r="B49" s="4" t="s">
        <v>74</v>
      </c>
      <c r="C49" s="5">
        <f>C50+C51</f>
        <v>92075514</v>
      </c>
      <c r="D49" s="5">
        <f t="shared" ref="D49:E49" si="11">D50+D51</f>
        <v>93917024</v>
      </c>
      <c r="E49" s="5">
        <f t="shared" si="11"/>
        <v>95795364</v>
      </c>
      <c r="F49" s="2"/>
    </row>
    <row r="50" spans="1:6" ht="51" outlineLevel="4">
      <c r="A50" s="4" t="s">
        <v>75</v>
      </c>
      <c r="B50" s="4" t="s">
        <v>76</v>
      </c>
      <c r="C50" s="6">
        <v>88266659</v>
      </c>
      <c r="D50" s="6">
        <v>90031992</v>
      </c>
      <c r="E50" s="6">
        <v>91832632</v>
      </c>
      <c r="F50" s="2"/>
    </row>
    <row r="51" spans="1:6" ht="51" outlineLevel="4">
      <c r="A51" s="4" t="s">
        <v>77</v>
      </c>
      <c r="B51" s="4" t="s">
        <v>78</v>
      </c>
      <c r="C51" s="6">
        <v>3808855</v>
      </c>
      <c r="D51" s="6">
        <v>3885032</v>
      </c>
      <c r="E51" s="6">
        <v>3962732</v>
      </c>
      <c r="F51" s="2"/>
    </row>
    <row r="52" spans="1:6" outlineLevel="1">
      <c r="A52" s="11" t="s">
        <v>79</v>
      </c>
      <c r="B52" s="11" t="s">
        <v>80</v>
      </c>
      <c r="C52" s="12">
        <f>C53+C55</f>
        <v>35290299</v>
      </c>
      <c r="D52" s="12">
        <f t="shared" ref="D52:E52" si="12">D53+D55</f>
        <v>35995132</v>
      </c>
      <c r="E52" s="12">
        <f t="shared" si="12"/>
        <v>36714028</v>
      </c>
      <c r="F52" s="2"/>
    </row>
    <row r="53" spans="1:6" ht="38.25" outlineLevel="3">
      <c r="A53" s="4" t="s">
        <v>81</v>
      </c>
      <c r="B53" s="4" t="s">
        <v>82</v>
      </c>
      <c r="C53" s="5">
        <f>C54</f>
        <v>35235299</v>
      </c>
      <c r="D53" s="5">
        <f t="shared" ref="D53:E53" si="13">D54</f>
        <v>35940132</v>
      </c>
      <c r="E53" s="5">
        <f t="shared" si="13"/>
        <v>36659028</v>
      </c>
      <c r="F53" s="2"/>
    </row>
    <row r="54" spans="1:6" ht="51" outlineLevel="4">
      <c r="A54" s="4" t="s">
        <v>83</v>
      </c>
      <c r="B54" s="4" t="s">
        <v>84</v>
      </c>
      <c r="C54" s="6">
        <v>35235299</v>
      </c>
      <c r="D54" s="6">
        <v>35940132</v>
      </c>
      <c r="E54" s="6">
        <v>36659028</v>
      </c>
      <c r="F54" s="2"/>
    </row>
    <row r="55" spans="1:6" ht="51" outlineLevel="3">
      <c r="A55" s="4" t="s">
        <v>85</v>
      </c>
      <c r="B55" s="4" t="s">
        <v>86</v>
      </c>
      <c r="C55" s="5">
        <f>C56</f>
        <v>55000</v>
      </c>
      <c r="D55" s="5">
        <f t="shared" ref="D55:E55" si="14">D56</f>
        <v>55000</v>
      </c>
      <c r="E55" s="5">
        <f t="shared" si="14"/>
        <v>55000</v>
      </c>
      <c r="F55" s="2"/>
    </row>
    <row r="56" spans="1:6" ht="38.25" outlineLevel="4">
      <c r="A56" s="4" t="s">
        <v>87</v>
      </c>
      <c r="B56" s="4" t="s">
        <v>88</v>
      </c>
      <c r="C56" s="6">
        <v>55000</v>
      </c>
      <c r="D56" s="6">
        <v>55000</v>
      </c>
      <c r="E56" s="6">
        <v>55000</v>
      </c>
      <c r="F56" s="2"/>
    </row>
    <row r="57" spans="1:6" ht="51" outlineLevel="1">
      <c r="A57" s="11" t="s">
        <v>89</v>
      </c>
      <c r="B57" s="11" t="s">
        <v>90</v>
      </c>
      <c r="C57" s="12">
        <f>C58+C62+C64</f>
        <v>283232435.51999998</v>
      </c>
      <c r="D57" s="12">
        <f t="shared" ref="D57:E57" si="15">D58+D62+D64</f>
        <v>283699307.22999996</v>
      </c>
      <c r="E57" s="12">
        <f t="shared" si="15"/>
        <v>284186269.25</v>
      </c>
      <c r="F57" s="2"/>
    </row>
    <row r="58" spans="1:6" ht="102" outlineLevel="3">
      <c r="A58" s="4" t="s">
        <v>91</v>
      </c>
      <c r="B58" s="4" t="s">
        <v>92</v>
      </c>
      <c r="C58" s="5">
        <f>C59+C60+C61</f>
        <v>271971442.89999998</v>
      </c>
      <c r="D58" s="5">
        <f t="shared" ref="D58:E58" si="16">D59+D60+D61</f>
        <v>271971442.89999998</v>
      </c>
      <c r="E58" s="5">
        <f t="shared" si="16"/>
        <v>271971442.89999998</v>
      </c>
      <c r="F58" s="2"/>
    </row>
    <row r="59" spans="1:6" ht="89.25" outlineLevel="4">
      <c r="A59" s="4" t="s">
        <v>93</v>
      </c>
      <c r="B59" s="4" t="s">
        <v>94</v>
      </c>
      <c r="C59" s="6">
        <v>237913871.91999999</v>
      </c>
      <c r="D59" s="6">
        <v>237913871.91999999</v>
      </c>
      <c r="E59" s="6">
        <v>237913871.91999999</v>
      </c>
      <c r="F59" s="2"/>
    </row>
    <row r="60" spans="1:6" ht="63.75" outlineLevel="4">
      <c r="A60" s="4" t="s">
        <v>95</v>
      </c>
      <c r="B60" s="4" t="s">
        <v>96</v>
      </c>
      <c r="C60" s="6">
        <v>1390553.19</v>
      </c>
      <c r="D60" s="6">
        <v>1390553.19</v>
      </c>
      <c r="E60" s="6">
        <v>1390553.19</v>
      </c>
      <c r="F60" s="2"/>
    </row>
    <row r="61" spans="1:6" ht="38.25" outlineLevel="4">
      <c r="A61" s="4" t="s">
        <v>97</v>
      </c>
      <c r="B61" s="4" t="s">
        <v>98</v>
      </c>
      <c r="C61" s="6">
        <v>32667017.789999999</v>
      </c>
      <c r="D61" s="6">
        <v>32667017.789999999</v>
      </c>
      <c r="E61" s="6">
        <v>32667017.789999999</v>
      </c>
      <c r="F61" s="2"/>
    </row>
    <row r="62" spans="1:6" ht="25.5" outlineLevel="3">
      <c r="A62" s="4" t="s">
        <v>99</v>
      </c>
      <c r="B62" s="4" t="s">
        <v>100</v>
      </c>
      <c r="C62" s="5">
        <f>C63</f>
        <v>305800</v>
      </c>
      <c r="D62" s="5">
        <f t="shared" ref="D62:E62" si="17">D63</f>
        <v>334464</v>
      </c>
      <c r="E62" s="5">
        <f t="shared" si="17"/>
        <v>365690</v>
      </c>
      <c r="F62" s="2"/>
    </row>
    <row r="63" spans="1:6" ht="63.75" outlineLevel="4">
      <c r="A63" s="4" t="s">
        <v>101</v>
      </c>
      <c r="B63" s="4" t="s">
        <v>102</v>
      </c>
      <c r="C63" s="6">
        <v>305800</v>
      </c>
      <c r="D63" s="6">
        <v>334464</v>
      </c>
      <c r="E63" s="6">
        <v>365690</v>
      </c>
      <c r="F63" s="2"/>
    </row>
    <row r="64" spans="1:6" ht="89.25" outlineLevel="3">
      <c r="A64" s="4" t="s">
        <v>103</v>
      </c>
      <c r="B64" s="4" t="s">
        <v>104</v>
      </c>
      <c r="C64" s="5">
        <f>C65</f>
        <v>10955192.619999999</v>
      </c>
      <c r="D64" s="5">
        <f t="shared" ref="D64:E64" si="18">D65</f>
        <v>11393400.33</v>
      </c>
      <c r="E64" s="5">
        <f t="shared" si="18"/>
        <v>11849136.35</v>
      </c>
      <c r="F64" s="2"/>
    </row>
    <row r="65" spans="1:6" ht="89.25" outlineLevel="4">
      <c r="A65" s="4" t="s">
        <v>105</v>
      </c>
      <c r="B65" s="4" t="s">
        <v>106</v>
      </c>
      <c r="C65" s="6">
        <v>10955192.619999999</v>
      </c>
      <c r="D65" s="6">
        <v>11393400.33</v>
      </c>
      <c r="E65" s="6">
        <v>11849136.35</v>
      </c>
      <c r="F65" s="2"/>
    </row>
    <row r="66" spans="1:6" ht="38.25" outlineLevel="2">
      <c r="A66" s="11" t="s">
        <v>108</v>
      </c>
      <c r="B66" s="11" t="s">
        <v>107</v>
      </c>
      <c r="C66" s="12">
        <f>C67+C69</f>
        <v>13235963.209999999</v>
      </c>
      <c r="D66" s="12">
        <f t="shared" ref="D66:E66" si="19">D67+D69</f>
        <v>11210766.720000001</v>
      </c>
      <c r="E66" s="12">
        <f t="shared" si="19"/>
        <v>11666136.689999999</v>
      </c>
      <c r="F66" s="2"/>
    </row>
    <row r="67" spans="1:6" outlineLevel="3">
      <c r="A67" s="4" t="s">
        <v>109</v>
      </c>
      <c r="B67" s="4" t="s">
        <v>110</v>
      </c>
      <c r="C67" s="5">
        <f>C68</f>
        <v>132289.04</v>
      </c>
      <c r="D67" s="5">
        <f t="shared" ref="D67:E67" si="20">D68</f>
        <v>137580.6</v>
      </c>
      <c r="E67" s="5">
        <f t="shared" si="20"/>
        <v>143083.82999999999</v>
      </c>
      <c r="F67" s="2"/>
    </row>
    <row r="68" spans="1:6" ht="38.25" outlineLevel="4">
      <c r="A68" s="4" t="s">
        <v>111</v>
      </c>
      <c r="B68" s="4" t="s">
        <v>112</v>
      </c>
      <c r="C68" s="6">
        <v>132289.04</v>
      </c>
      <c r="D68" s="6">
        <v>137580.6</v>
      </c>
      <c r="E68" s="6">
        <v>143083.82999999999</v>
      </c>
      <c r="F68" s="2"/>
    </row>
    <row r="69" spans="1:6" outlineLevel="3">
      <c r="A69" s="4" t="s">
        <v>113</v>
      </c>
      <c r="B69" s="4" t="s">
        <v>114</v>
      </c>
      <c r="C69" s="5">
        <f>C70+C71</f>
        <v>13103674.17</v>
      </c>
      <c r="D69" s="5">
        <f t="shared" ref="D69:E69" si="21">D70+D71</f>
        <v>11073186.120000001</v>
      </c>
      <c r="E69" s="5">
        <f t="shared" si="21"/>
        <v>11523052.859999999</v>
      </c>
      <c r="F69" s="2"/>
    </row>
    <row r="70" spans="1:6" ht="51" outlineLevel="4">
      <c r="A70" s="4" t="s">
        <v>115</v>
      </c>
      <c r="B70" s="4" t="s">
        <v>116</v>
      </c>
      <c r="C70" s="6">
        <v>242410.45</v>
      </c>
      <c r="D70" s="6">
        <v>252106.88</v>
      </c>
      <c r="E70" s="6">
        <v>262191.15999999997</v>
      </c>
      <c r="F70" s="2"/>
    </row>
    <row r="71" spans="1:6" ht="25.5" outlineLevel="4">
      <c r="A71" s="4" t="s">
        <v>117</v>
      </c>
      <c r="B71" s="4" t="s">
        <v>118</v>
      </c>
      <c r="C71" s="6">
        <v>12861263.720000001</v>
      </c>
      <c r="D71" s="6">
        <v>10821079.24</v>
      </c>
      <c r="E71" s="6">
        <v>11260861.699999999</v>
      </c>
      <c r="F71" s="2"/>
    </row>
    <row r="72" spans="1:6" ht="38.25" outlineLevel="1">
      <c r="A72" s="11" t="s">
        <v>119</v>
      </c>
      <c r="B72" s="11" t="s">
        <v>120</v>
      </c>
      <c r="C72" s="12">
        <f>C73+C75</f>
        <v>56791745.5</v>
      </c>
      <c r="D72" s="12">
        <f t="shared" ref="D72:E72" si="22">D73+D75</f>
        <v>53073092.840000004</v>
      </c>
      <c r="E72" s="12">
        <f t="shared" si="22"/>
        <v>52152373.840000004</v>
      </c>
      <c r="F72" s="2"/>
    </row>
    <row r="73" spans="1:6" ht="89.25" outlineLevel="3">
      <c r="A73" s="4" t="s">
        <v>121</v>
      </c>
      <c r="B73" s="4" t="s">
        <v>122</v>
      </c>
      <c r="C73" s="5">
        <f>C74</f>
        <v>41075613.969999999</v>
      </c>
      <c r="D73" s="5">
        <f t="shared" ref="D73:E73" si="23">D74</f>
        <v>33563505.310000002</v>
      </c>
      <c r="E73" s="5">
        <f t="shared" si="23"/>
        <v>30736198.940000001</v>
      </c>
      <c r="F73" s="2"/>
    </row>
    <row r="74" spans="1:6" ht="102" outlineLevel="4">
      <c r="A74" s="4" t="s">
        <v>123</v>
      </c>
      <c r="B74" s="4" t="s">
        <v>124</v>
      </c>
      <c r="C74" s="6">
        <v>41075613.969999999</v>
      </c>
      <c r="D74" s="6">
        <v>33563505.310000002</v>
      </c>
      <c r="E74" s="6">
        <v>30736198.940000001</v>
      </c>
      <c r="F74" s="2"/>
    </row>
    <row r="75" spans="1:6" ht="38.25" outlineLevel="3">
      <c r="A75" s="4" t="s">
        <v>125</v>
      </c>
      <c r="B75" s="4" t="s">
        <v>126</v>
      </c>
      <c r="C75" s="5">
        <f>C76</f>
        <v>15716131.529999999</v>
      </c>
      <c r="D75" s="5">
        <f t="shared" ref="D75:E75" si="24">D76</f>
        <v>19509587.530000001</v>
      </c>
      <c r="E75" s="5">
        <f t="shared" si="24"/>
        <v>21416174.899999999</v>
      </c>
      <c r="F75" s="2"/>
    </row>
    <row r="76" spans="1:6" ht="51" outlineLevel="4">
      <c r="A76" s="4" t="s">
        <v>127</v>
      </c>
      <c r="B76" s="4" t="s">
        <v>128</v>
      </c>
      <c r="C76" s="6">
        <v>15716131.529999999</v>
      </c>
      <c r="D76" s="6">
        <v>19509587.530000001</v>
      </c>
      <c r="E76" s="6">
        <v>21416174.899999999</v>
      </c>
      <c r="F76" s="2"/>
    </row>
    <row r="77" spans="1:6" ht="25.5" outlineLevel="1">
      <c r="A77" s="11" t="s">
        <v>129</v>
      </c>
      <c r="B77" s="11" t="s">
        <v>130</v>
      </c>
      <c r="C77" s="12">
        <f>SUM(C78:C93)</f>
        <v>9744186.6900000013</v>
      </c>
      <c r="D77" s="12">
        <f t="shared" ref="D77:E77" si="25">SUM(D78:D93)</f>
        <v>3397128.13</v>
      </c>
      <c r="E77" s="12">
        <f t="shared" si="25"/>
        <v>3547736.1</v>
      </c>
      <c r="F77" s="2"/>
    </row>
    <row r="78" spans="1:6" ht="102" outlineLevel="4">
      <c r="A78" s="4" t="s">
        <v>131</v>
      </c>
      <c r="B78" s="4" t="s">
        <v>132</v>
      </c>
      <c r="C78" s="6">
        <v>64815.040000000001</v>
      </c>
      <c r="D78" s="6">
        <v>66197.320000000007</v>
      </c>
      <c r="E78" s="6">
        <v>67634.89</v>
      </c>
      <c r="F78" s="2"/>
    </row>
    <row r="79" spans="1:6" ht="127.5" outlineLevel="4">
      <c r="A79" s="4" t="s">
        <v>133</v>
      </c>
      <c r="B79" s="4" t="s">
        <v>134</v>
      </c>
      <c r="C79" s="6">
        <v>97215</v>
      </c>
      <c r="D79" s="6">
        <v>97527</v>
      </c>
      <c r="E79" s="6">
        <v>97851.47</v>
      </c>
      <c r="F79" s="2"/>
    </row>
    <row r="80" spans="1:6" ht="102" outlineLevel="4">
      <c r="A80" s="4" t="s">
        <v>135</v>
      </c>
      <c r="B80" s="4" t="s">
        <v>136</v>
      </c>
      <c r="C80" s="6">
        <v>19450.810000000001</v>
      </c>
      <c r="D80" s="6">
        <v>19825.89</v>
      </c>
      <c r="E80" s="6">
        <v>20215.96</v>
      </c>
      <c r="F80" s="2"/>
    </row>
    <row r="81" spans="1:6" ht="114.75" outlineLevel="4">
      <c r="A81" s="4" t="s">
        <v>137</v>
      </c>
      <c r="B81" s="4" t="s">
        <v>138</v>
      </c>
      <c r="C81" s="6">
        <v>5611</v>
      </c>
      <c r="D81" s="6">
        <v>5611</v>
      </c>
      <c r="E81" s="6">
        <v>5611</v>
      </c>
      <c r="F81" s="2"/>
    </row>
    <row r="82" spans="1:6" ht="102" outlineLevel="4">
      <c r="A82" s="4" t="s">
        <v>139</v>
      </c>
      <c r="B82" s="4" t="s">
        <v>140</v>
      </c>
      <c r="C82" s="6">
        <v>1944</v>
      </c>
      <c r="D82" s="6">
        <v>1944</v>
      </c>
      <c r="E82" s="6">
        <v>1944</v>
      </c>
      <c r="F82" s="2"/>
    </row>
    <row r="83" spans="1:6" ht="89.25" outlineLevel="4">
      <c r="A83" s="4" t="s">
        <v>141</v>
      </c>
      <c r="B83" s="4" t="s">
        <v>142</v>
      </c>
      <c r="C83" s="6">
        <v>4373</v>
      </c>
      <c r="D83" s="6">
        <v>4414.6000000000004</v>
      </c>
      <c r="E83" s="6">
        <v>4457.8599999999997</v>
      </c>
      <c r="F83" s="2"/>
    </row>
    <row r="84" spans="1:6" ht="102" outlineLevel="4">
      <c r="A84" s="4" t="s">
        <v>143</v>
      </c>
      <c r="B84" s="4" t="s">
        <v>144</v>
      </c>
      <c r="C84" s="6">
        <v>5000</v>
      </c>
      <c r="D84" s="6">
        <v>5000</v>
      </c>
      <c r="E84" s="6">
        <v>5000</v>
      </c>
      <c r="F84" s="2"/>
    </row>
    <row r="85" spans="1:6" ht="127.5" outlineLevel="4">
      <c r="A85" s="4" t="s">
        <v>145</v>
      </c>
      <c r="B85" s="4" t="s">
        <v>146</v>
      </c>
      <c r="C85" s="6">
        <v>7144</v>
      </c>
      <c r="D85" s="6">
        <v>7144</v>
      </c>
      <c r="E85" s="6">
        <v>7144</v>
      </c>
      <c r="F85" s="2"/>
    </row>
    <row r="86" spans="1:6" ht="178.5" outlineLevel="4">
      <c r="A86" s="4" t="s">
        <v>147</v>
      </c>
      <c r="B86" s="4" t="s">
        <v>148</v>
      </c>
      <c r="C86" s="6">
        <v>21247</v>
      </c>
      <c r="D86" s="6">
        <v>21247</v>
      </c>
      <c r="E86" s="6">
        <v>21247</v>
      </c>
      <c r="F86" s="2"/>
    </row>
    <row r="87" spans="1:6" ht="102" outlineLevel="4">
      <c r="A87" s="4" t="s">
        <v>149</v>
      </c>
      <c r="B87" s="4" t="s">
        <v>150</v>
      </c>
      <c r="C87" s="6">
        <v>4723</v>
      </c>
      <c r="D87" s="6">
        <v>4723</v>
      </c>
      <c r="E87" s="6">
        <v>4723</v>
      </c>
      <c r="F87" s="2"/>
    </row>
    <row r="88" spans="1:6" ht="102" outlineLevel="4">
      <c r="A88" s="4" t="s">
        <v>151</v>
      </c>
      <c r="B88" s="4" t="s">
        <v>152</v>
      </c>
      <c r="C88" s="6">
        <v>18738</v>
      </c>
      <c r="D88" s="6">
        <v>18738</v>
      </c>
      <c r="E88" s="6">
        <v>18738</v>
      </c>
      <c r="F88" s="2"/>
    </row>
    <row r="89" spans="1:6" ht="89.25" outlineLevel="4">
      <c r="A89" s="4" t="s">
        <v>153</v>
      </c>
      <c r="B89" s="4" t="s">
        <v>154</v>
      </c>
      <c r="C89" s="6">
        <v>122500</v>
      </c>
      <c r="D89" s="6">
        <v>122500</v>
      </c>
      <c r="E89" s="6">
        <v>122500</v>
      </c>
      <c r="F89" s="2"/>
    </row>
    <row r="90" spans="1:6" ht="114.75" outlineLevel="4">
      <c r="A90" s="4" t="s">
        <v>155</v>
      </c>
      <c r="B90" s="4" t="s">
        <v>156</v>
      </c>
      <c r="C90" s="6">
        <v>482685.07</v>
      </c>
      <c r="D90" s="6">
        <v>483120.72</v>
      </c>
      <c r="E90" s="6">
        <v>483573.78</v>
      </c>
      <c r="F90" s="2"/>
    </row>
    <row r="91" spans="1:6" ht="89.25" outlineLevel="4">
      <c r="A91" s="4" t="s">
        <v>157</v>
      </c>
      <c r="B91" s="4" t="s">
        <v>158</v>
      </c>
      <c r="C91" s="6">
        <v>620498.52</v>
      </c>
      <c r="D91" s="6">
        <v>619520.26</v>
      </c>
      <c r="E91" s="6">
        <v>796188.14</v>
      </c>
      <c r="F91" s="2"/>
    </row>
    <row r="92" spans="1:6" ht="89.25" outlineLevel="4">
      <c r="A92" s="4" t="s">
        <v>159</v>
      </c>
      <c r="B92" s="4" t="s">
        <v>160</v>
      </c>
      <c r="C92" s="6">
        <v>2041432.47</v>
      </c>
      <c r="D92" s="6">
        <v>1919615.34</v>
      </c>
      <c r="E92" s="6">
        <v>1890907</v>
      </c>
      <c r="F92" s="2"/>
    </row>
    <row r="93" spans="1:6" ht="89.25" outlineLevel="4">
      <c r="A93" s="4" t="s">
        <v>161</v>
      </c>
      <c r="B93" s="4" t="s">
        <v>162</v>
      </c>
      <c r="C93" s="6">
        <v>6226809.7800000003</v>
      </c>
      <c r="D93" s="6">
        <v>0</v>
      </c>
      <c r="E93" s="6">
        <v>0</v>
      </c>
      <c r="F93" s="2"/>
    </row>
    <row r="94" spans="1:6">
      <c r="A94" s="11" t="s">
        <v>163</v>
      </c>
      <c r="B94" s="11" t="s">
        <v>164</v>
      </c>
      <c r="C94" s="12">
        <f>C95+C152</f>
        <v>2901213331.5700002</v>
      </c>
      <c r="D94" s="12">
        <f>D95+D152</f>
        <v>2626063250.6900001</v>
      </c>
      <c r="E94" s="12">
        <f>E95+E152</f>
        <v>2236575138.8499999</v>
      </c>
      <c r="F94" s="2"/>
    </row>
    <row r="95" spans="1:6" ht="38.25" outlineLevel="1">
      <c r="A95" s="11" t="s">
        <v>165</v>
      </c>
      <c r="B95" s="11" t="s">
        <v>166</v>
      </c>
      <c r="C95" s="12">
        <f>C96+C98+C114+C141</f>
        <v>2792113331.5700002</v>
      </c>
      <c r="D95" s="12">
        <f>D96+D98+D114+D141</f>
        <v>2556863250.6900001</v>
      </c>
      <c r="E95" s="12">
        <f>E96+E98+E114+E141</f>
        <v>2087375138.8499999</v>
      </c>
      <c r="F95" s="2"/>
    </row>
    <row r="96" spans="1:6" ht="25.5" outlineLevel="2">
      <c r="A96" s="11" t="s">
        <v>167</v>
      </c>
      <c r="B96" s="11" t="s">
        <v>168</v>
      </c>
      <c r="C96" s="12">
        <f>C97</f>
        <v>326619558</v>
      </c>
      <c r="D96" s="12">
        <f t="shared" ref="D96:E96" si="26">D97</f>
        <v>129031522</v>
      </c>
      <c r="E96" s="12">
        <f t="shared" si="26"/>
        <v>134210764</v>
      </c>
      <c r="F96" s="2"/>
    </row>
    <row r="97" spans="1:6" ht="51" outlineLevel="4">
      <c r="A97" s="4" t="s">
        <v>169</v>
      </c>
      <c r="B97" s="4" t="s">
        <v>170</v>
      </c>
      <c r="C97" s="6">
        <v>326619558</v>
      </c>
      <c r="D97" s="6">
        <v>129031522</v>
      </c>
      <c r="E97" s="6">
        <v>134210764</v>
      </c>
      <c r="F97" s="2"/>
    </row>
    <row r="98" spans="1:6" ht="38.25" outlineLevel="2">
      <c r="A98" s="11" t="s">
        <v>171</v>
      </c>
      <c r="B98" s="11" t="s">
        <v>172</v>
      </c>
      <c r="C98" s="12">
        <f>C99+C100+C101+C102+C103+C104+C106+C107</f>
        <v>538128475.88</v>
      </c>
      <c r="D98" s="12">
        <f>D99+D100+D101+D102+D103+D104+D106+D107+D105</f>
        <v>622593162.07000005</v>
      </c>
      <c r="E98" s="12">
        <f>E99+E100+E101+E102+E103+E104+E106+E107+E105</f>
        <v>137100175.10999998</v>
      </c>
      <c r="F98" s="2"/>
    </row>
    <row r="99" spans="1:6" ht="76.5" outlineLevel="4">
      <c r="A99" s="4" t="s">
        <v>173</v>
      </c>
      <c r="B99" s="4" t="s">
        <v>174</v>
      </c>
      <c r="C99" s="6">
        <v>64507957.799999997</v>
      </c>
      <c r="D99" s="6">
        <v>64507957.799999997</v>
      </c>
      <c r="E99" s="6">
        <v>64507957.799999997</v>
      </c>
      <c r="F99" s="2"/>
    </row>
    <row r="100" spans="1:6" ht="63.75" outlineLevel="4">
      <c r="A100" s="4" t="s">
        <v>175</v>
      </c>
      <c r="B100" s="4" t="s">
        <v>176</v>
      </c>
      <c r="C100" s="6">
        <v>58849800</v>
      </c>
      <c r="D100" s="6">
        <v>59437400</v>
      </c>
      <c r="E100" s="6">
        <v>61149400</v>
      </c>
      <c r="F100" s="2"/>
    </row>
    <row r="101" spans="1:6" ht="89.25" outlineLevel="4">
      <c r="A101" s="4" t="s">
        <v>177</v>
      </c>
      <c r="B101" s="4" t="s">
        <v>178</v>
      </c>
      <c r="C101" s="6">
        <v>56019366.020000003</v>
      </c>
      <c r="D101" s="6">
        <v>61570568.75</v>
      </c>
      <c r="E101" s="6">
        <v>0</v>
      </c>
      <c r="F101" s="2"/>
    </row>
    <row r="102" spans="1:6" ht="38.25" outlineLevel="4">
      <c r="A102" s="4" t="s">
        <v>179</v>
      </c>
      <c r="B102" s="4" t="s">
        <v>180</v>
      </c>
      <c r="C102" s="6">
        <v>182766</v>
      </c>
      <c r="D102" s="6">
        <v>0</v>
      </c>
      <c r="E102" s="6">
        <v>0</v>
      </c>
      <c r="F102" s="2"/>
    </row>
    <row r="103" spans="1:6" ht="38.25" outlineLevel="4">
      <c r="A103" s="4" t="s">
        <v>181</v>
      </c>
      <c r="B103" s="4" t="s">
        <v>182</v>
      </c>
      <c r="C103" s="6">
        <v>58971262.210000001</v>
      </c>
      <c r="D103" s="6">
        <v>71250000</v>
      </c>
      <c r="E103" s="6">
        <v>0</v>
      </c>
      <c r="F103" s="2"/>
    </row>
    <row r="104" spans="1:6" ht="25.5" outlineLevel="4">
      <c r="A104" s="4" t="s">
        <v>183</v>
      </c>
      <c r="B104" s="4" t="s">
        <v>184</v>
      </c>
      <c r="C104" s="6">
        <v>392629.04</v>
      </c>
      <c r="D104" s="6">
        <v>0</v>
      </c>
      <c r="E104" s="6">
        <v>0</v>
      </c>
      <c r="F104" s="2"/>
    </row>
    <row r="105" spans="1:6" ht="38.25" outlineLevel="4">
      <c r="A105" s="4" t="s">
        <v>185</v>
      </c>
      <c r="B105" s="4" t="s">
        <v>186</v>
      </c>
      <c r="C105" s="6">
        <v>0</v>
      </c>
      <c r="D105" s="6">
        <v>124698230.53</v>
      </c>
      <c r="E105" s="6">
        <v>0</v>
      </c>
      <c r="F105" s="2"/>
    </row>
    <row r="106" spans="1:6" ht="51" outlineLevel="4">
      <c r="A106" s="4" t="s">
        <v>187</v>
      </c>
      <c r="B106" s="4" t="s">
        <v>188</v>
      </c>
      <c r="C106" s="6">
        <v>288095277.5</v>
      </c>
      <c r="D106" s="6">
        <v>224480000.43000001</v>
      </c>
      <c r="E106" s="6">
        <v>0</v>
      </c>
      <c r="F106" s="2"/>
    </row>
    <row r="107" spans="1:6" ht="25.5" outlineLevel="4">
      <c r="A107" s="4" t="s">
        <v>189</v>
      </c>
      <c r="B107" s="4" t="s">
        <v>190</v>
      </c>
      <c r="C107" s="6">
        <f>C109+C110+C111+C112+C113</f>
        <v>11109417.310000001</v>
      </c>
      <c r="D107" s="6">
        <f t="shared" ref="D107:E107" si="27">D109+D110+D111+D112+D113</f>
        <v>16649004.560000001</v>
      </c>
      <c r="E107" s="6">
        <f t="shared" si="27"/>
        <v>11442817.310000001</v>
      </c>
      <c r="F107" s="2"/>
    </row>
    <row r="108" spans="1:6" outlineLevel="4">
      <c r="A108" s="13" t="s">
        <v>228</v>
      </c>
      <c r="B108" s="4"/>
      <c r="C108" s="6"/>
      <c r="D108" s="6"/>
      <c r="E108" s="6"/>
      <c r="F108" s="2"/>
    </row>
    <row r="109" spans="1:6" s="18" customFormat="1" ht="89.25" outlineLevel="4">
      <c r="A109" s="14" t="s">
        <v>229</v>
      </c>
      <c r="B109" s="15" t="s">
        <v>190</v>
      </c>
      <c r="C109" s="16">
        <v>1866500</v>
      </c>
      <c r="D109" s="16">
        <v>2008000</v>
      </c>
      <c r="E109" s="16">
        <v>2197100</v>
      </c>
      <c r="F109" s="17"/>
    </row>
    <row r="110" spans="1:6" s="18" customFormat="1" ht="51" outlineLevel="4">
      <c r="A110" s="14" t="s">
        <v>230</v>
      </c>
      <c r="B110" s="15" t="s">
        <v>190</v>
      </c>
      <c r="C110" s="16">
        <v>3650600</v>
      </c>
      <c r="D110" s="16">
        <v>3650500</v>
      </c>
      <c r="E110" s="16">
        <v>3653400</v>
      </c>
      <c r="F110" s="17"/>
    </row>
    <row r="111" spans="1:6" s="18" customFormat="1" ht="76.5" outlineLevel="4">
      <c r="A111" s="14" t="s">
        <v>231</v>
      </c>
      <c r="B111" s="15" t="s">
        <v>190</v>
      </c>
      <c r="C111" s="16">
        <v>5557335</v>
      </c>
      <c r="D111" s="16">
        <v>5557335</v>
      </c>
      <c r="E111" s="16">
        <v>5557335</v>
      </c>
      <c r="F111" s="17"/>
    </row>
    <row r="112" spans="1:6" s="18" customFormat="1" ht="63.75" outlineLevel="4">
      <c r="A112" s="14" t="s">
        <v>232</v>
      </c>
      <c r="B112" s="15" t="s">
        <v>190</v>
      </c>
      <c r="C112" s="16">
        <v>34982.31</v>
      </c>
      <c r="D112" s="16">
        <v>34982.31</v>
      </c>
      <c r="E112" s="16">
        <v>34982.31</v>
      </c>
      <c r="F112" s="17"/>
    </row>
    <row r="113" spans="1:6" s="18" customFormat="1" ht="51" outlineLevel="4">
      <c r="A113" s="14" t="s">
        <v>233</v>
      </c>
      <c r="B113" s="15" t="s">
        <v>190</v>
      </c>
      <c r="C113" s="19">
        <v>0</v>
      </c>
      <c r="D113" s="20">
        <v>5398187.25</v>
      </c>
      <c r="E113" s="16">
        <v>0</v>
      </c>
      <c r="F113" s="17"/>
    </row>
    <row r="114" spans="1:6" ht="25.5" outlineLevel="2">
      <c r="A114" s="11" t="s">
        <v>191</v>
      </c>
      <c r="B114" s="11" t="s">
        <v>192</v>
      </c>
      <c r="C114" s="12">
        <f>C115+C134+C135+C136+C137+C138+C139+C140</f>
        <v>1703667230.0599999</v>
      </c>
      <c r="D114" s="12">
        <f t="shared" ref="D114:E114" si="28">D115+D134+D135+D136+D137+D138+D139+D140</f>
        <v>1688773638.6199999</v>
      </c>
      <c r="E114" s="12">
        <f t="shared" si="28"/>
        <v>1699548671.74</v>
      </c>
      <c r="F114" s="2"/>
    </row>
    <row r="115" spans="1:6" ht="38.25" outlineLevel="4">
      <c r="A115" s="4" t="s">
        <v>193</v>
      </c>
      <c r="B115" s="4" t="s">
        <v>194</v>
      </c>
      <c r="C115" s="6">
        <f>SUM(C117:C133)</f>
        <v>97381579.099999994</v>
      </c>
      <c r="D115" s="6">
        <f t="shared" ref="D115:E115" si="29">SUM(D117:D133)</f>
        <v>94382646.099999994</v>
      </c>
      <c r="E115" s="6">
        <f t="shared" si="29"/>
        <v>95449698.099999994</v>
      </c>
      <c r="F115" s="2"/>
    </row>
    <row r="116" spans="1:6" s="18" customFormat="1" outlineLevel="4">
      <c r="A116" s="13" t="s">
        <v>228</v>
      </c>
      <c r="B116" s="21"/>
      <c r="C116" s="6"/>
      <c r="D116" s="6"/>
      <c r="E116" s="6"/>
      <c r="F116" s="17"/>
    </row>
    <row r="117" spans="1:6" s="18" customFormat="1" ht="43.15" customHeight="1" outlineLevel="4">
      <c r="A117" s="14" t="s">
        <v>234</v>
      </c>
      <c r="B117" s="22" t="s">
        <v>194</v>
      </c>
      <c r="C117" s="6">
        <v>250400</v>
      </c>
      <c r="D117" s="6">
        <v>289400</v>
      </c>
      <c r="E117" s="6">
        <v>300900</v>
      </c>
      <c r="F117" s="17"/>
    </row>
    <row r="118" spans="1:6" s="18" customFormat="1" ht="89.25" outlineLevel="4">
      <c r="A118" s="23" t="s">
        <v>235</v>
      </c>
      <c r="B118" s="24" t="s">
        <v>194</v>
      </c>
      <c r="C118" s="25">
        <v>11421800</v>
      </c>
      <c r="D118" s="25">
        <v>12541500</v>
      </c>
      <c r="E118" s="25">
        <v>12989400</v>
      </c>
      <c r="F118" s="17"/>
    </row>
    <row r="119" spans="1:6" s="18" customFormat="1" ht="127.5" outlineLevel="4">
      <c r="A119" s="14" t="s">
        <v>236</v>
      </c>
      <c r="B119" s="26" t="s">
        <v>194</v>
      </c>
      <c r="C119" s="20">
        <v>5848100</v>
      </c>
      <c r="D119" s="20">
        <v>5848100</v>
      </c>
      <c r="E119" s="20">
        <v>5848100</v>
      </c>
      <c r="F119" s="17"/>
    </row>
    <row r="120" spans="1:6" s="18" customFormat="1" ht="51" outlineLevel="4">
      <c r="A120" s="14" t="s">
        <v>237</v>
      </c>
      <c r="B120" s="26" t="s">
        <v>194</v>
      </c>
      <c r="C120" s="20">
        <v>43905100</v>
      </c>
      <c r="D120" s="20">
        <v>43905100</v>
      </c>
      <c r="E120" s="20">
        <v>43905100</v>
      </c>
      <c r="F120" s="17"/>
    </row>
    <row r="121" spans="1:6" s="18" customFormat="1" ht="63.75" outlineLevel="4">
      <c r="A121" s="23" t="s">
        <v>238</v>
      </c>
      <c r="B121" s="27" t="s">
        <v>194</v>
      </c>
      <c r="C121" s="28">
        <v>4263000</v>
      </c>
      <c r="D121" s="28">
        <v>4263000</v>
      </c>
      <c r="E121" s="25">
        <v>4263000</v>
      </c>
      <c r="F121" s="17"/>
    </row>
    <row r="122" spans="1:6" s="18" customFormat="1" ht="102" outlineLevel="4">
      <c r="A122" s="23" t="s">
        <v>239</v>
      </c>
      <c r="B122" s="27" t="s">
        <v>194</v>
      </c>
      <c r="C122" s="28">
        <v>1636900</v>
      </c>
      <c r="D122" s="28">
        <v>1669600</v>
      </c>
      <c r="E122" s="25">
        <v>1669600</v>
      </c>
      <c r="F122" s="17"/>
    </row>
    <row r="123" spans="1:6" s="18" customFormat="1" ht="114.75" outlineLevel="4">
      <c r="A123" s="14" t="s">
        <v>240</v>
      </c>
      <c r="B123" s="26" t="s">
        <v>194</v>
      </c>
      <c r="C123" s="20">
        <v>9113706</v>
      </c>
      <c r="D123" s="20">
        <v>9113706</v>
      </c>
      <c r="E123" s="20">
        <v>9113706</v>
      </c>
      <c r="F123" s="17"/>
    </row>
    <row r="124" spans="1:6" s="18" customFormat="1" ht="89.25" outlineLevel="4">
      <c r="A124" s="14" t="s">
        <v>241</v>
      </c>
      <c r="B124" s="26" t="s">
        <v>194</v>
      </c>
      <c r="C124" s="20">
        <v>3190600</v>
      </c>
      <c r="D124" s="20">
        <v>3253200</v>
      </c>
      <c r="E124" s="20">
        <v>3253200</v>
      </c>
      <c r="F124" s="17"/>
    </row>
    <row r="125" spans="1:6" s="18" customFormat="1" ht="102" outlineLevel="4">
      <c r="A125" s="14" t="s">
        <v>242</v>
      </c>
      <c r="B125" s="26" t="s">
        <v>194</v>
      </c>
      <c r="C125" s="20">
        <v>77219</v>
      </c>
      <c r="D125" s="20">
        <v>77219</v>
      </c>
      <c r="E125" s="20">
        <v>77219</v>
      </c>
      <c r="F125" s="17"/>
    </row>
    <row r="126" spans="1:6" s="18" customFormat="1" ht="165.75" outlineLevel="4">
      <c r="A126" s="23" t="s">
        <v>243</v>
      </c>
      <c r="B126" s="27" t="s">
        <v>194</v>
      </c>
      <c r="C126" s="28">
        <v>10328200</v>
      </c>
      <c r="D126" s="25">
        <v>6075400</v>
      </c>
      <c r="E126" s="25">
        <v>6683000</v>
      </c>
      <c r="F126" s="17"/>
    </row>
    <row r="127" spans="1:6" s="18" customFormat="1" ht="102" outlineLevel="4">
      <c r="A127" s="23" t="s">
        <v>244</v>
      </c>
      <c r="B127" s="27" t="s">
        <v>194</v>
      </c>
      <c r="C127" s="28">
        <v>1010000</v>
      </c>
      <c r="D127" s="25">
        <v>1010000</v>
      </c>
      <c r="E127" s="25">
        <v>1010000</v>
      </c>
      <c r="F127" s="17"/>
    </row>
    <row r="128" spans="1:6" s="18" customFormat="1" ht="114.75" outlineLevel="4">
      <c r="A128" s="14" t="s">
        <v>245</v>
      </c>
      <c r="B128" s="26" t="s">
        <v>194</v>
      </c>
      <c r="C128" s="20">
        <v>17692</v>
      </c>
      <c r="D128" s="20">
        <v>17559</v>
      </c>
      <c r="E128" s="20">
        <v>17611</v>
      </c>
      <c r="F128" s="17"/>
    </row>
    <row r="129" spans="1:6" s="18" customFormat="1" ht="140.25" outlineLevel="4">
      <c r="A129" s="14" t="s">
        <v>246</v>
      </c>
      <c r="B129" s="26" t="s">
        <v>194</v>
      </c>
      <c r="C129" s="20">
        <v>6000</v>
      </c>
      <c r="D129" s="20">
        <v>6000</v>
      </c>
      <c r="E129" s="20">
        <v>6000</v>
      </c>
      <c r="F129" s="17"/>
    </row>
    <row r="130" spans="1:6" s="18" customFormat="1" ht="51" outlineLevel="4">
      <c r="A130" s="23" t="s">
        <v>247</v>
      </c>
      <c r="B130" s="27" t="s">
        <v>194</v>
      </c>
      <c r="C130" s="28">
        <v>1473586.8</v>
      </c>
      <c r="D130" s="28">
        <v>1473586.8</v>
      </c>
      <c r="E130" s="25">
        <v>1473586.8</v>
      </c>
      <c r="F130" s="17"/>
    </row>
    <row r="131" spans="1:6" s="18" customFormat="1" ht="51" outlineLevel="4">
      <c r="A131" s="14" t="s">
        <v>248</v>
      </c>
      <c r="B131" s="26" t="s">
        <v>194</v>
      </c>
      <c r="C131" s="20">
        <v>30379</v>
      </c>
      <c r="D131" s="20">
        <v>30379</v>
      </c>
      <c r="E131" s="20">
        <v>30379</v>
      </c>
      <c r="F131" s="17"/>
    </row>
    <row r="132" spans="1:6" s="18" customFormat="1" ht="51" outlineLevel="4">
      <c r="A132" s="14" t="s">
        <v>248</v>
      </c>
      <c r="B132" s="26" t="s">
        <v>194</v>
      </c>
      <c r="C132" s="20">
        <v>2834260</v>
      </c>
      <c r="D132" s="20">
        <v>2834260</v>
      </c>
      <c r="E132" s="20">
        <v>2834260</v>
      </c>
      <c r="F132" s="17"/>
    </row>
    <row r="133" spans="1:6" s="18" customFormat="1" ht="63.75" outlineLevel="4">
      <c r="A133" s="14" t="s">
        <v>249</v>
      </c>
      <c r="B133" s="26" t="s">
        <v>194</v>
      </c>
      <c r="C133" s="20">
        <v>1974636.3</v>
      </c>
      <c r="D133" s="20">
        <v>1974636.3</v>
      </c>
      <c r="E133" s="20">
        <v>1974636.3</v>
      </c>
      <c r="F133" s="17"/>
    </row>
    <row r="134" spans="1:6" ht="63.75" outlineLevel="4">
      <c r="A134" s="4" t="s">
        <v>195</v>
      </c>
      <c r="B134" s="4" t="s">
        <v>196</v>
      </c>
      <c r="C134" s="6">
        <v>97129700</v>
      </c>
      <c r="D134" s="6">
        <v>99838200</v>
      </c>
      <c r="E134" s="6">
        <v>102049200</v>
      </c>
      <c r="F134" s="2"/>
    </row>
    <row r="135" spans="1:6" ht="89.25" outlineLevel="4">
      <c r="A135" s="4" t="s">
        <v>197</v>
      </c>
      <c r="B135" s="4" t="s">
        <v>198</v>
      </c>
      <c r="C135" s="6">
        <v>20671900</v>
      </c>
      <c r="D135" s="6">
        <v>20671900</v>
      </c>
      <c r="E135" s="6">
        <v>20671900</v>
      </c>
      <c r="F135" s="2"/>
    </row>
    <row r="136" spans="1:6" ht="63.75" outlineLevel="4">
      <c r="A136" s="4" t="s">
        <v>199</v>
      </c>
      <c r="B136" s="4" t="s">
        <v>200</v>
      </c>
      <c r="C136" s="6">
        <v>40569200</v>
      </c>
      <c r="D136" s="6">
        <v>23864200</v>
      </c>
      <c r="E136" s="6">
        <v>26250700</v>
      </c>
      <c r="F136" s="2"/>
    </row>
    <row r="137" spans="1:6" ht="63.75" outlineLevel="4">
      <c r="A137" s="4" t="s">
        <v>201</v>
      </c>
      <c r="B137" s="4" t="s">
        <v>202</v>
      </c>
      <c r="C137" s="6">
        <v>14928894.01</v>
      </c>
      <c r="D137" s="6">
        <v>16707548.01</v>
      </c>
      <c r="E137" s="6">
        <v>21401470.91</v>
      </c>
      <c r="F137" s="2"/>
    </row>
    <row r="138" spans="1:6" ht="63.75" outlineLevel="4">
      <c r="A138" s="4" t="s">
        <v>203</v>
      </c>
      <c r="B138" s="4" t="s">
        <v>204</v>
      </c>
      <c r="C138" s="6">
        <v>126493.19</v>
      </c>
      <c r="D138" s="6">
        <v>11124.24</v>
      </c>
      <c r="E138" s="6">
        <v>12162.62</v>
      </c>
      <c r="F138" s="2"/>
    </row>
    <row r="139" spans="1:6" ht="38.25" outlineLevel="4">
      <c r="A139" s="4" t="s">
        <v>205</v>
      </c>
      <c r="B139" s="4" t="s">
        <v>206</v>
      </c>
      <c r="C139" s="6">
        <v>9126663.7599999998</v>
      </c>
      <c r="D139" s="6">
        <v>9565220.2699999996</v>
      </c>
      <c r="E139" s="6">
        <v>9980740.1099999994</v>
      </c>
      <c r="F139" s="2"/>
    </row>
    <row r="140" spans="1:6" ht="25.5" outlineLevel="4">
      <c r="A140" s="4" t="s">
        <v>207</v>
      </c>
      <c r="B140" s="4" t="s">
        <v>208</v>
      </c>
      <c r="C140" s="6">
        <v>1423732800</v>
      </c>
      <c r="D140" s="6">
        <v>1423732800</v>
      </c>
      <c r="E140" s="6">
        <v>1423732800</v>
      </c>
      <c r="F140" s="2"/>
    </row>
    <row r="141" spans="1:6" outlineLevel="2">
      <c r="A141" s="11" t="s">
        <v>209</v>
      </c>
      <c r="B141" s="11" t="s">
        <v>210</v>
      </c>
      <c r="C141" s="12">
        <f>SUM(C142:C146)</f>
        <v>223698067.63</v>
      </c>
      <c r="D141" s="12">
        <f>SUM(D142:D146)</f>
        <v>116464928</v>
      </c>
      <c r="E141" s="12">
        <f>SUM(E142:E146)</f>
        <v>116515528</v>
      </c>
      <c r="F141" s="2"/>
    </row>
    <row r="142" spans="1:6" ht="178.5" outlineLevel="4">
      <c r="A142" s="4" t="s">
        <v>211</v>
      </c>
      <c r="B142" s="4" t="s">
        <v>212</v>
      </c>
      <c r="C142" s="6">
        <v>1796700</v>
      </c>
      <c r="D142" s="6">
        <v>1796700</v>
      </c>
      <c r="E142" s="6">
        <v>1796700</v>
      </c>
      <c r="F142" s="2"/>
    </row>
    <row r="143" spans="1:6" ht="89.25" outlineLevel="4">
      <c r="A143" s="4" t="s">
        <v>213</v>
      </c>
      <c r="B143" s="4" t="s">
        <v>214</v>
      </c>
      <c r="C143" s="6">
        <v>4582600</v>
      </c>
      <c r="D143" s="6">
        <v>4689000</v>
      </c>
      <c r="E143" s="6">
        <v>4739600</v>
      </c>
      <c r="F143" s="2"/>
    </row>
    <row r="144" spans="1:6" ht="140.25" outlineLevel="4">
      <c r="A144" s="4" t="s">
        <v>215</v>
      </c>
      <c r="B144" s="4" t="s">
        <v>216</v>
      </c>
      <c r="C144" s="6">
        <v>100977900</v>
      </c>
      <c r="D144" s="6">
        <v>100977900</v>
      </c>
      <c r="E144" s="6">
        <v>100977900</v>
      </c>
      <c r="F144" s="2"/>
    </row>
    <row r="145" spans="1:8" ht="89.25" outlineLevel="4">
      <c r="A145" s="4" t="s">
        <v>217</v>
      </c>
      <c r="B145" s="4" t="s">
        <v>218</v>
      </c>
      <c r="C145" s="6">
        <v>106800511.63</v>
      </c>
      <c r="D145" s="6">
        <v>0</v>
      </c>
      <c r="E145" s="6">
        <v>0</v>
      </c>
      <c r="F145" s="2"/>
    </row>
    <row r="146" spans="1:8" ht="38.25" outlineLevel="4">
      <c r="A146" s="4" t="s">
        <v>219</v>
      </c>
      <c r="B146" s="4" t="s">
        <v>220</v>
      </c>
      <c r="C146" s="6">
        <f>SUM(C148:C151)</f>
        <v>9540356</v>
      </c>
      <c r="D146" s="6">
        <f>SUM(D148:D151)</f>
        <v>9001328</v>
      </c>
      <c r="E146" s="6">
        <f t="shared" ref="E146" si="30">SUM(E148:E151)</f>
        <v>9001328</v>
      </c>
      <c r="F146" s="2"/>
    </row>
    <row r="147" spans="1:8" s="18" customFormat="1" outlineLevel="4">
      <c r="A147" s="13" t="s">
        <v>228</v>
      </c>
      <c r="B147" s="21"/>
      <c r="C147" s="6"/>
      <c r="D147" s="6"/>
      <c r="E147" s="6"/>
      <c r="F147" s="17"/>
    </row>
    <row r="148" spans="1:8" s="18" customFormat="1" ht="153" outlineLevel="4">
      <c r="A148" s="29" t="s">
        <v>250</v>
      </c>
      <c r="B148" s="22" t="s">
        <v>220</v>
      </c>
      <c r="C148" s="20">
        <v>4329700</v>
      </c>
      <c r="D148" s="20">
        <v>4329700</v>
      </c>
      <c r="E148" s="20">
        <v>4329700</v>
      </c>
      <c r="F148" s="17"/>
    </row>
    <row r="149" spans="1:8" s="18" customFormat="1" ht="102" outlineLevel="4">
      <c r="A149" s="29" t="s">
        <v>251</v>
      </c>
      <c r="B149" s="22" t="s">
        <v>220</v>
      </c>
      <c r="C149" s="20">
        <v>539028</v>
      </c>
      <c r="D149" s="20">
        <v>0</v>
      </c>
      <c r="E149" s="20">
        <v>0</v>
      </c>
      <c r="F149" s="17"/>
    </row>
    <row r="150" spans="1:8" s="18" customFormat="1" ht="191.25" outlineLevel="4">
      <c r="A150" s="29" t="s">
        <v>252</v>
      </c>
      <c r="B150" s="22" t="s">
        <v>220</v>
      </c>
      <c r="C150" s="20">
        <v>4132600</v>
      </c>
      <c r="D150" s="20">
        <v>4132600</v>
      </c>
      <c r="E150" s="20">
        <v>4132600</v>
      </c>
      <c r="F150" s="17"/>
    </row>
    <row r="151" spans="1:8" s="18" customFormat="1" ht="63.75" outlineLevel="4">
      <c r="A151" s="30" t="s">
        <v>253</v>
      </c>
      <c r="B151" s="31" t="s">
        <v>220</v>
      </c>
      <c r="C151" s="20">
        <v>539028</v>
      </c>
      <c r="D151" s="20">
        <v>539028</v>
      </c>
      <c r="E151" s="20">
        <v>539028</v>
      </c>
      <c r="F151" s="17"/>
    </row>
    <row r="152" spans="1:8" ht="25.5" outlineLevel="1">
      <c r="A152" s="11" t="s">
        <v>221</v>
      </c>
      <c r="B152" s="11" t="s">
        <v>222</v>
      </c>
      <c r="C152" s="12">
        <f>C153</f>
        <v>109100000</v>
      </c>
      <c r="D152" s="12">
        <f t="shared" ref="D152:E152" si="31">D153</f>
        <v>69200000</v>
      </c>
      <c r="E152" s="12">
        <f t="shared" si="31"/>
        <v>149200000</v>
      </c>
      <c r="F152" s="2"/>
    </row>
    <row r="153" spans="1:8" ht="38.25" outlineLevel="4">
      <c r="A153" s="4" t="s">
        <v>223</v>
      </c>
      <c r="B153" s="4" t="s">
        <v>224</v>
      </c>
      <c r="C153" s="6">
        <v>109100000</v>
      </c>
      <c r="D153" s="6">
        <v>69200000</v>
      </c>
      <c r="E153" s="6">
        <v>149200000</v>
      </c>
      <c r="F153" s="2"/>
    </row>
    <row r="154" spans="1:8">
      <c r="A154" s="7" t="s">
        <v>225</v>
      </c>
      <c r="B154" s="7"/>
      <c r="C154" s="8">
        <f>C94+C15</f>
        <v>4413575279</v>
      </c>
      <c r="D154" s="8">
        <f t="shared" ref="D154:E154" si="32">D94+D15</f>
        <v>4192266623.9700003</v>
      </c>
      <c r="E154" s="8">
        <f t="shared" si="32"/>
        <v>3870593762.2299995</v>
      </c>
      <c r="F154" s="2"/>
      <c r="G154" s="2"/>
      <c r="H154" s="1" t="s">
        <v>260</v>
      </c>
    </row>
    <row r="155" spans="1:8" ht="12.75" customHeight="1">
      <c r="A155" s="9"/>
      <c r="B155" s="9"/>
      <c r="C155" s="9"/>
      <c r="D155" s="9"/>
      <c r="E155" s="9"/>
      <c r="F155" s="2"/>
      <c r="G155" s="2"/>
    </row>
    <row r="156" spans="1:8" ht="12.75" customHeight="1">
      <c r="A156" s="43"/>
      <c r="B156" s="43"/>
      <c r="C156" s="44"/>
      <c r="G156" s="10"/>
    </row>
  </sheetData>
  <mergeCells count="12">
    <mergeCell ref="A156:C156"/>
    <mergeCell ref="A9:E9"/>
    <mergeCell ref="A11:E11"/>
    <mergeCell ref="A1:E1"/>
    <mergeCell ref="A2:E2"/>
    <mergeCell ref="A3:E3"/>
    <mergeCell ref="A4:E4"/>
    <mergeCell ref="A12:A13"/>
    <mergeCell ref="C12:C13"/>
    <mergeCell ref="D12:D13"/>
    <mergeCell ref="E12:E13"/>
    <mergeCell ref="B12:B13"/>
  </mergeCells>
  <pageMargins left="0.98402780000000001" right="0.59027779999999996" top="0.59027779999999996" bottom="0.59027779999999996" header="0.39374999999999999" footer="0.39374999999999999"/>
  <pageSetup paperSize="9" scale="74"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6&lt;/string&gt;&#10;    &lt;string&gt;31.12.2026&lt;/string&gt;&#10;  &lt;/DateInfo&gt;&#10;  &lt;Code&gt;SQUERY_GENERATOR1&lt;/Code&gt;&#10;  &lt;ObjectCode&gt;SQUERY_GENERATOR1&lt;/ObjectCode&gt;&#10;  &lt;DocName&gt;Генератор отчетов с произвольной группировкой&lt;/DocName&gt;&#10;  &lt;VariantName&gt;Приложение № 3 2026-2028 (копия от 21.10.2025 11:32:54)&lt;/VariantName&gt;&#10;  &lt;VariantLink&gt;21945126&lt;/VariantLink&gt;&#10;  &lt;ReportCode&gt;A29A55F95FCD4F78B3784FDFC738FB&lt;/ReportCode&gt;&#10;  &lt;SvodReportLink xsi:nil=&quot;true&quot; /&gt;&#10;  &lt;ReportLink&gt;3282142&lt;/ReportLink&gt;&#10;&lt;/ShortPrimaryServiceReportArguments&gt;"/>
  </Parameters>
</MailMerge>
</file>

<file path=customXml/itemProps1.xml><?xml version="1.0" encoding="utf-8"?>
<ds:datastoreItem xmlns:ds="http://schemas.openxmlformats.org/officeDocument/2006/customXml" ds:itemID="{74067E28-91EE-4FCE-81A8-6EFD3FE93BE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Теслина Юлия Сергеевна</dc:creator>
  <cp:lastModifiedBy>Лаунер-НВ</cp:lastModifiedBy>
  <cp:lastPrinted>2026-02-02T06:58:28Z</cp:lastPrinted>
  <dcterms:created xsi:type="dcterms:W3CDTF">2026-02-02T06:13:53Z</dcterms:created>
  <dcterms:modified xsi:type="dcterms:W3CDTF">2026-02-10T13:18:19Z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отчета">
    <vt:lpwstr>Приложение № 3 2026-2028 (копия от 21.10.2025 11_32_54).xlsx</vt:lpwstr>
  </property>
  <property fmtid="{D5CDD505-2E9C-101B-9397-08002B2CF9AE}" pid="3" name="Версия клиента">
    <vt:lpwstr>25.1.459.1216 (.NET 4.7.2)</vt:lpwstr>
  </property>
  <property fmtid="{D5CDD505-2E9C-101B-9397-08002B2CF9AE}" pid="4" name="Версия базы">
    <vt:lpwstr>25.1.1321.37934091</vt:lpwstr>
  </property>
  <property fmtid="{D5CDD505-2E9C-101B-9397-08002B2CF9AE}" pid="5" name="Пользователь">
    <vt:lpwstr>теслина-юс</vt:lpwstr>
  </property>
  <property fmtid="{D5CDD505-2E9C-101B-9397-08002B2CF9AE}" pid="6" name="Шаблон">
    <vt:lpwstr>SQR_GENERATOR2016.XLT</vt:lpwstr>
  </property>
</Properties>
</file>